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266" windowWidth="15600" windowHeight="11430" tabRatio="734" firstSheet="1" activeTab="4"/>
  </bookViews>
  <sheets>
    <sheet name="Перечень кабинетов" sheetId="1" r:id="rId1"/>
    <sheet name="План учебного процесса НУЖНЫЙ" sheetId="2" r:id="rId2"/>
    <sheet name="Титульный лист" sheetId="3" r:id="rId3"/>
    <sheet name="Сводные данныепо бюджету " sheetId="4" r:id="rId4"/>
    <sheet name="Лист1" sheetId="5" r:id="rId5"/>
  </sheets>
  <definedNames>
    <definedName name="_xlnm.Print_Area" localSheetId="0">'Перечень кабинетов'!$A$1:$D$61</definedName>
    <definedName name="_xlnm.Print_Area" localSheetId="1">'План учебного процесса НУЖНЫЙ'!$A$1:$AR$92</definedName>
    <definedName name="_xlnm.Print_Area" localSheetId="3">'Сводные данныепо бюджету '!$A$1:$J$41</definedName>
    <definedName name="_xlnm.Print_Area" localSheetId="2">'Титульный лист'!$A$1:$BV$65</definedName>
  </definedNames>
  <calcPr fullCalcOnLoad="1"/>
</workbook>
</file>

<file path=xl/sharedStrings.xml><?xml version="1.0" encoding="utf-8"?>
<sst xmlns="http://schemas.openxmlformats.org/spreadsheetml/2006/main" count="458" uniqueCount="356">
  <si>
    <t xml:space="preserve"> </t>
  </si>
  <si>
    <t>среднего профессионального образования</t>
  </si>
  <si>
    <t>по профилю специальности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</si>
  <si>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</si>
  <si>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</si>
  <si>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</si>
  <si>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</si>
  <si>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</si>
  <si>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Самостоятельная учебная нагрузка  студента (час.)</t>
  </si>
  <si>
    <t>Распределение обязательной нагрузки по курсам и семестрам</t>
  </si>
  <si>
    <t>Всего занятий</t>
  </si>
  <si>
    <t>в том числе</t>
  </si>
  <si>
    <t xml:space="preserve">               I курс</t>
  </si>
  <si>
    <t>лабор.и практ. занятия</t>
  </si>
  <si>
    <t>курсовой проект (работа)</t>
  </si>
  <si>
    <t xml:space="preserve">1  семестр                17 недель </t>
  </si>
  <si>
    <t xml:space="preserve">2 семестр             22 недели </t>
  </si>
  <si>
    <t>История</t>
  </si>
  <si>
    <t>Физическая культура</t>
  </si>
  <si>
    <t xml:space="preserve">Математика </t>
  </si>
  <si>
    <t>ОГСЭ.00</t>
  </si>
  <si>
    <t>Основы философии</t>
  </si>
  <si>
    <t>ОГСЭ .02</t>
  </si>
  <si>
    <t>ЕН.00</t>
  </si>
  <si>
    <t>ЕН.О1</t>
  </si>
  <si>
    <t>ЕН.О2</t>
  </si>
  <si>
    <t>П.00</t>
  </si>
  <si>
    <t>Профессиональный цикл</t>
  </si>
  <si>
    <t>ОП.00</t>
  </si>
  <si>
    <t>Общепрофессиональные дисциплины</t>
  </si>
  <si>
    <t>Безопасность жизнедеятельности</t>
  </si>
  <si>
    <t>Профессиональные модули</t>
  </si>
  <si>
    <t>МДК.01.01</t>
  </si>
  <si>
    <t>Учебная практика</t>
  </si>
  <si>
    <t>ПМ.02</t>
  </si>
  <si>
    <t>МДК.02.01</t>
  </si>
  <si>
    <t xml:space="preserve">Всего </t>
  </si>
  <si>
    <t>ПДП</t>
  </si>
  <si>
    <t>ГИА.00</t>
  </si>
  <si>
    <t>Проверка часов в неделю</t>
  </si>
  <si>
    <t>Лаборатории</t>
  </si>
  <si>
    <t>Спортивный комплекс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</si>
  <si>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</si>
  <si>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</si>
  <si>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</si>
  <si>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</si>
  <si>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</si>
  <si>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</si>
  <si>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</si>
  <si>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</si>
  <si>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</si>
  <si>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</si>
  <si>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</si>
  <si>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Государственная (итоговая ) аттестация</t>
  </si>
  <si>
    <t>1. Программа базовой подготовки</t>
  </si>
  <si>
    <t>в т.ч.лабор.и практ. занятия</t>
  </si>
  <si>
    <t>ПМ.01</t>
  </si>
  <si>
    <t>МДК.01.02</t>
  </si>
  <si>
    <t>преддипломная</t>
  </si>
  <si>
    <t>1. Сводные данные по бюджету времени</t>
  </si>
  <si>
    <t>Курсы</t>
  </si>
  <si>
    <t>Обучение по дисциплами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</si>
  <si>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</si>
  <si>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</si>
  <si>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</si>
  <si>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</si>
  <si>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</si>
  <si>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</si>
  <si>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</si>
  <si>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</si>
  <si>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</si>
  <si>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</si>
  <si>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</si>
  <si>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</si>
  <si>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специальности среднего профессионального образования</t>
  </si>
  <si>
    <t>по программе базовой подготовки</t>
  </si>
  <si>
    <t>Форма обучения- очная</t>
  </si>
  <si>
    <t>профиль получаемого профессионального</t>
  </si>
  <si>
    <t>1 курс</t>
  </si>
  <si>
    <t>2  курс</t>
  </si>
  <si>
    <t>3 курс</t>
  </si>
  <si>
    <t>Русский язык и культура речи</t>
  </si>
  <si>
    <t>ОГСЭ. 03</t>
  </si>
  <si>
    <t>ОГСЭ .04</t>
  </si>
  <si>
    <t>Информатика</t>
  </si>
  <si>
    <t>ЕН.О3</t>
  </si>
  <si>
    <t>ПМ.00</t>
  </si>
  <si>
    <t>Преддипломная практика,нед.</t>
  </si>
  <si>
    <t>Государственая итоговая аттестация, нед.</t>
  </si>
  <si>
    <t>3. Перечень кабинетов, лабораторий, мастерских и др. для подготовки по специальности СПО</t>
  </si>
  <si>
    <t>№</t>
  </si>
  <si>
    <t>Методический</t>
  </si>
  <si>
    <t>Залы:</t>
  </si>
  <si>
    <t>часы нераспределенные</t>
  </si>
  <si>
    <t>"Красноуфимский аграрный колледж"</t>
  </si>
  <si>
    <t>_____________________ Т.Н.Кузнецова</t>
  </si>
  <si>
    <t>Нормативный срок обучения - 3г.и 10мес.</t>
  </si>
  <si>
    <t>Общие гуманитарные и социально-экономические дисциплины</t>
  </si>
  <si>
    <t>ОГСЭ. 01</t>
  </si>
  <si>
    <t>Математические и общие естественно-научные дисциплины</t>
  </si>
  <si>
    <t>ОПД.01</t>
  </si>
  <si>
    <t>Инженерная графика</t>
  </si>
  <si>
    <t>ОПД.02</t>
  </si>
  <si>
    <t>Техническая механика</t>
  </si>
  <si>
    <t>ОПД.03</t>
  </si>
  <si>
    <t>Электротехника и электроника</t>
  </si>
  <si>
    <t>ОПД.04</t>
  </si>
  <si>
    <t>Материаловедение</t>
  </si>
  <si>
    <t>ОПД.05</t>
  </si>
  <si>
    <t>Метрология, стандартизация и сертификация</t>
  </si>
  <si>
    <t>ОПД.06</t>
  </si>
  <si>
    <t>ОПД.07</t>
  </si>
  <si>
    <t>Правовое обеспечение профессиональной деятельности</t>
  </si>
  <si>
    <t>ОПД.08</t>
  </si>
  <si>
    <t>Охрана труда</t>
  </si>
  <si>
    <t>ОПД.09</t>
  </si>
  <si>
    <t>ОПД.10</t>
  </si>
  <si>
    <t>ОПД.11</t>
  </si>
  <si>
    <t>Основы экономики, менеджмента и маркетинга</t>
  </si>
  <si>
    <t>Устройство автомобилей</t>
  </si>
  <si>
    <t>Управление коллективом исполнителей</t>
  </si>
  <si>
    <t>ПМ.03.</t>
  </si>
  <si>
    <t>Мастерские</t>
  </si>
  <si>
    <t>на базе основного общего образования</t>
  </si>
  <si>
    <t>образования технический</t>
  </si>
  <si>
    <t>IV курс</t>
  </si>
  <si>
    <t>П. 00</t>
  </si>
  <si>
    <t>Профильные</t>
  </si>
  <si>
    <t>П. 01</t>
  </si>
  <si>
    <t>П. 02</t>
  </si>
  <si>
    <t>П. 03</t>
  </si>
  <si>
    <t>Б. 00</t>
  </si>
  <si>
    <t>Базовые</t>
  </si>
  <si>
    <t>Б. 01</t>
  </si>
  <si>
    <t>Б. 04</t>
  </si>
  <si>
    <t>Б. 05</t>
  </si>
  <si>
    <t>Б. 06</t>
  </si>
  <si>
    <t>Б. 07</t>
  </si>
  <si>
    <t>Б. 08</t>
  </si>
  <si>
    <t>Дз</t>
  </si>
  <si>
    <t>4 курс</t>
  </si>
  <si>
    <t>3 семестр          17 недель</t>
  </si>
  <si>
    <t xml:space="preserve">4  семестр        18 (+ 5 п) недель     </t>
  </si>
  <si>
    <t xml:space="preserve">5  семестр           13 (+3п)  недель </t>
  </si>
  <si>
    <t>6  семестр        16 недель  (+ 8п)</t>
  </si>
  <si>
    <t xml:space="preserve"> "-/ 2 /1"</t>
  </si>
  <si>
    <t>Защита дипломного проекта (работы) с 10 июня по 24 июня (всего 2 недели)</t>
  </si>
  <si>
    <t>Выполнение дипломного проекта (работы) с 11 мая по 09 июня (всего 4 недели)</t>
  </si>
  <si>
    <t xml:space="preserve"> Дз</t>
  </si>
  <si>
    <t xml:space="preserve"> "6/ 8 /0"</t>
  </si>
  <si>
    <t xml:space="preserve"> Свердловской области</t>
  </si>
  <si>
    <r>
      <t>Консультации</t>
    </r>
    <r>
      <rPr>
        <sz val="11"/>
        <rFont val="Times New Roman"/>
        <family val="1"/>
      </rPr>
      <t xml:space="preserve"> на человека по 4 часа в год 100часов (всего 400 часов)</t>
    </r>
  </si>
  <si>
    <t>МДК.02.02</t>
  </si>
  <si>
    <t>Основы финансовой грамотности</t>
  </si>
  <si>
    <t>ОГСЭ.05</t>
  </si>
  <si>
    <t>Психология общения</t>
  </si>
  <si>
    <t>Экология</t>
  </si>
  <si>
    <t>Правила дорожного движения</t>
  </si>
  <si>
    <t>МДК.01.03</t>
  </si>
  <si>
    <t>МДК.01.04</t>
  </si>
  <si>
    <t>МДК.01.05</t>
  </si>
  <si>
    <t>МДК.01.06</t>
  </si>
  <si>
    <t>МДК.01.07</t>
  </si>
  <si>
    <t>Автомобильные эксплуатационные материалы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</si>
  <si>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</si>
  <si>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</si>
  <si>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</si>
  <si>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Техническое обслуживание и ремонт шасси автомобилей</t>
  </si>
  <si>
    <t>Ремонт кузовов автомобилей</t>
  </si>
  <si>
    <t>Организация процессов по техническому обслуживанию и ремонту автотранспортных средств</t>
  </si>
  <si>
    <t>Техническое обслуживание и ремонт автотранспортных средств</t>
  </si>
  <si>
    <t>МДК.02.03</t>
  </si>
  <si>
    <t>МДК.02.04</t>
  </si>
  <si>
    <t>Техническая документация</t>
  </si>
  <si>
    <t>Управление процессом технического обслуживания и ремонта автомобилей</t>
  </si>
  <si>
    <t>УП.02</t>
  </si>
  <si>
    <t>УП.01</t>
  </si>
  <si>
    <t>ПП.01</t>
  </si>
  <si>
    <t>ПП.02</t>
  </si>
  <si>
    <t>Организация процессов модернизации и модификации автотранспортных средств</t>
  </si>
  <si>
    <t>МДК.03.01</t>
  </si>
  <si>
    <t>МДК.03.02</t>
  </si>
  <si>
    <t>МДК.03.03</t>
  </si>
  <si>
    <t>МДК.03.04</t>
  </si>
  <si>
    <t>УП.03</t>
  </si>
  <si>
    <t>ПП.03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</si>
  <si>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</si>
  <si>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</si>
  <si>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</si>
  <si>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Производственное оборудование</t>
  </si>
  <si>
    <t xml:space="preserve">Выполнение работ по одной или нескольким профессиям рабочих, должностям служащих </t>
  </si>
  <si>
    <t>УП.04</t>
  </si>
  <si>
    <t>ПП.04</t>
  </si>
  <si>
    <t>ПМ.04.</t>
  </si>
  <si>
    <t>Обьем образовательной нагрузки (часах)</t>
  </si>
  <si>
    <t>Аудиторная учебная нагрузка во взаимодействии с преподавателем (час)</t>
  </si>
  <si>
    <t>теоретическое обучение</t>
  </si>
  <si>
    <t>Консультации</t>
  </si>
  <si>
    <t xml:space="preserve">Директор ГАПОУ  СО ""Красноуфимский </t>
  </si>
  <si>
    <t xml:space="preserve">государственного автономного  профессионального образовательного учреждения </t>
  </si>
  <si>
    <t>23.02.07</t>
  </si>
  <si>
    <t>Техническое обслуживание и ремонт
 двигателей, систем и агрегатов автомобилей
Техническое обслуживание и ремонт
 двигателей, систем и агрегатов автомобилей
Техническое обслуживание и ремонт
 двигателей, систем и агрегатов автомобилей
Техническое обслуживание и ремонт
 двигателей, систем и агрегатов автомобилей
Техническое обслуживание и ремонт
 двигателей, систем и агрегатов автомобилей
Техническое обслуживание и ремонт двигателей, систем и агрегатов автомобилей</t>
  </si>
  <si>
    <t xml:space="preserve">Информатика </t>
  </si>
  <si>
    <t>Астрономия</t>
  </si>
  <si>
    <t>Основы безопасности жизнедеятельности</t>
  </si>
  <si>
    <t>ДВ</t>
  </si>
  <si>
    <t>Введение в специальность</t>
  </si>
  <si>
    <t>1.2 Дипломный проект (работа)</t>
  </si>
  <si>
    <t>Э,Э</t>
  </si>
  <si>
    <t>Математика</t>
  </si>
  <si>
    <t>"2/6/2"</t>
  </si>
  <si>
    <t>1  семестр          16 недель</t>
  </si>
  <si>
    <t xml:space="preserve">2 семестр 23 недель </t>
  </si>
  <si>
    <t>Б.02</t>
  </si>
  <si>
    <t>Б. 03</t>
  </si>
  <si>
    <t>Иностранный язык в профессиональной деятельности</t>
  </si>
  <si>
    <t>"0/3/2"</t>
  </si>
  <si>
    <t>З/Дз/З/Дз/З/Дз</t>
  </si>
  <si>
    <t>З/З/З/З/З/Дз</t>
  </si>
  <si>
    <t>Э</t>
  </si>
  <si>
    <t>Обьем программы</t>
  </si>
  <si>
    <t>семестровые часы</t>
  </si>
  <si>
    <t>учебная практика</t>
  </si>
  <si>
    <t>производственная пр</t>
  </si>
  <si>
    <t>ГИА</t>
  </si>
  <si>
    <t>Претдиплом пр</t>
  </si>
  <si>
    <t>Промежут аттестация</t>
  </si>
  <si>
    <t>аграрный колледж"</t>
  </si>
  <si>
    <t>"2/ 4 /4"</t>
  </si>
  <si>
    <t>"- /-/1"</t>
  </si>
  <si>
    <t>З/Дз</t>
  </si>
  <si>
    <t>"4 / 8 / 12"</t>
  </si>
  <si>
    <t>"11 / 37 / 17"</t>
  </si>
  <si>
    <t>0/Дз/Э</t>
  </si>
  <si>
    <t>"0/2/4"</t>
  </si>
  <si>
    <t>Обьем образовательной нагрузки</t>
  </si>
  <si>
    <t>23.02.07 Техническое обслуживание и ремонт двигателей, систем и агрегатов автомобилей</t>
  </si>
  <si>
    <t>Физическая культура/Адаптивная физическая культура</t>
  </si>
  <si>
    <t>Информационные технологии в профессиональной деятельности/Адаптивные информационные технологии в профессиональной деятельности</t>
  </si>
  <si>
    <t>Актовый зал</t>
  </si>
  <si>
    <r>
      <rPr>
        <b/>
        <sz val="16"/>
        <rFont val="Times New Roman"/>
        <family val="1"/>
      </rPr>
      <t xml:space="preserve">Наименование            кабинетов   </t>
    </r>
    <r>
      <rPr>
        <sz val="16"/>
        <rFont val="Times New Roman"/>
        <family val="1"/>
      </rPr>
      <t xml:space="preserve">         </t>
    </r>
  </si>
  <si>
    <t>Библиотека, читальный зал с выходом в интернет</t>
  </si>
  <si>
    <t>Материаловедения                               -каб. 110 Оношкин С.В.</t>
  </si>
  <si>
    <t>Метрологии, стандартизации, сертификации      - каб. 110 ОношкинС.В.</t>
  </si>
  <si>
    <t>Информационных технологий в профессиональной деятельности- каб.414Кошелев М.Н.</t>
  </si>
  <si>
    <t>Устройства автомобилей-каб.31 Пермеков Е.А.</t>
  </si>
  <si>
    <t>Автомобильных эксплуатационных материалов- каб.104 Пермяков Е.А.</t>
  </si>
  <si>
    <t>Технического обслуживания и ремонта автомобилей-каб. 31 Пермяков Е.А.</t>
  </si>
  <si>
    <t>Технического обслуживания и ремонта двигателей-каб.32 Пермяков Е.А.</t>
  </si>
  <si>
    <t>Технического обслуживания и ремонта электрооборудования-каб.414а Серебренников А.Н.</t>
  </si>
  <si>
    <t>Технического обслуживания и ремонта шаси автомобилей- каб.32 Пермяков Е.А.</t>
  </si>
  <si>
    <t>Ремонта кузовов автомобилей-каб.32 Пермяков Е.А.</t>
  </si>
  <si>
    <t>Материаловедения-каб.110    Оношкин С.В.</t>
  </si>
  <si>
    <t>ОПД.12</t>
  </si>
  <si>
    <t>Экономика организации</t>
  </si>
  <si>
    <t>"0 / 11 / 1"</t>
  </si>
  <si>
    <t>"4 / 20 / 13"</t>
  </si>
  <si>
    <t>"0/2/ 2 "</t>
  </si>
  <si>
    <t>Изучения правил дорожного движения- каб.215      Калуга Л.М.</t>
  </si>
  <si>
    <t>Экономических дисциплин- каб. 309 Шаритдинова Л.А.</t>
  </si>
  <si>
    <t>Спортивный зал- большой Тихонов О.В.</t>
  </si>
  <si>
    <t>Открытый стадион широкого профиля с элементами полосы препядствий- по договору с СШ№1</t>
  </si>
  <si>
    <t>Квалификация: специалист</t>
  </si>
  <si>
    <t>1.1 Демонстрационный экзамен в виде государственного экзамена</t>
  </si>
  <si>
    <t>ОГСЭ .06</t>
  </si>
  <si>
    <t xml:space="preserve">7  семестр    12         (+4п)  недель </t>
  </si>
  <si>
    <t>8  семестр      7  (+ 6 п) недель</t>
  </si>
  <si>
    <t xml:space="preserve">Обязательная часть </t>
  </si>
  <si>
    <t>на базе 11кл</t>
  </si>
  <si>
    <t xml:space="preserve">Вариативная часть </t>
  </si>
  <si>
    <t>Общий обьем прораммы</t>
  </si>
  <si>
    <t>Общий обьем програмы  11кл</t>
  </si>
  <si>
    <t>1 курс с промежуточной атестацией</t>
  </si>
  <si>
    <t>122х36=4392</t>
  </si>
  <si>
    <t>15х36=540</t>
  </si>
  <si>
    <t>11х36=396</t>
  </si>
  <si>
    <t>4х36=144</t>
  </si>
  <si>
    <t>6х36=216</t>
  </si>
  <si>
    <t>7х36=252</t>
  </si>
  <si>
    <t>Иностранный язык</t>
  </si>
  <si>
    <r>
      <t xml:space="preserve">Правового обеспечения профессиональной деятельности - </t>
    </r>
    <r>
      <rPr>
        <sz val="16"/>
        <color indexed="10"/>
        <rFont val="Times New Roman"/>
        <family val="1"/>
      </rPr>
      <t xml:space="preserve">каб. </t>
    </r>
    <r>
      <rPr>
        <sz val="16"/>
        <rFont val="Times New Roman"/>
        <family val="1"/>
      </rPr>
      <t xml:space="preserve"> 209         Приещиков А.Е.</t>
    </r>
  </si>
  <si>
    <t>Охраны труда-каб.418 Сергеев А.В.</t>
  </si>
  <si>
    <t>Безопасности жизнедеятельности-каб. 418 Сергеев А.В.</t>
  </si>
  <si>
    <t>Автомобильных двигателей - каб. Пермяков Е.А.</t>
  </si>
  <si>
    <t>Электрооборудования автомобилей- каб.414а Серебренников А.Н.</t>
  </si>
  <si>
    <t>Сварочная      каб. "Уральская инженерная школа" Шатунова Е.А.</t>
  </si>
  <si>
    <t>Слесарно-станочная  каб. "Уральская инженерная школа" Шатунова Е.А.</t>
  </si>
  <si>
    <t>Стрелковый тир (в любой модификации, включая электронный) или место для стрельбы Сычов Д.С.</t>
  </si>
  <si>
    <t>Технического обслуживания автомобилей   по Варгина 8А Малахов В.П., Оношкин С.В.</t>
  </si>
  <si>
    <t>Инженерной графики                - каб.422 Давыдова Т.П. (каб. 100)</t>
  </si>
  <si>
    <t>Технической механики             -каб.217 РоссихинБ.В.  (каб. 100)</t>
  </si>
  <si>
    <t>Электротехники и электроники          -каб.414 а   Абдулин И.А.</t>
  </si>
  <si>
    <t>Электротехники и электроники-каб. 414а Серебренников А.Н.</t>
  </si>
  <si>
    <t>Разборочно-сборочная    по  Ленина 77/79  Пермяков Е.А.</t>
  </si>
  <si>
    <t>"01"       сентября                          2022г.</t>
  </si>
  <si>
    <t xml:space="preserve">Русский язык </t>
  </si>
  <si>
    <t>Литература</t>
  </si>
  <si>
    <t>Родная литература</t>
  </si>
  <si>
    <t>Физика</t>
  </si>
  <si>
    <t>Пояснительная записка</t>
  </si>
  <si>
    <t>Настоящий учебный план Государственного автономного профессионального образовательного учреждения Свердловской области «Красноуфимский аграрный колледж» разработан на основе:</t>
  </si>
  <si>
    <t>-     Федерального государственного образовательного стандарта по специальности среднего профессионального образования (далее - СПО), утвержденного приказом Министерства образования и науки Российской Федерации № 1568 от 09 декабря  2016 года. 23.02.07 «Техническое обслуживание и ремонт двигателей, систем и агрегатов автомобилей».</t>
  </si>
  <si>
    <t>-     Разъяснений по формированию учебного плана основной профессиональной образовательной программы среднего профессионального образования (Письмо Минобрнауки России от 20.10.2010 г. № 12-696);</t>
  </si>
  <si>
    <t>-     Приказа Минобрнауки России № 464 от 14.06 2013 г. «Об утверждении Порядка и организации и осуществления образовательной деятельности по образовательным программам среднего профессионального образования»;</t>
  </si>
  <si>
    <t>-     Приказа Минобрнауки России от 16.08. 2013г. N 968 «Об утверждении Порядка проведения государственной итоговой аттестации по образовательным программам среднего профессионального образования» с изменениями от 21  мая 2020г. №257;</t>
  </si>
  <si>
    <t>-     Постановления N 189 от 29 декабря 2010 г. «Об утверждении СанПиН 2.4.2.2821-10 «Санитарно-эпидемиологические требования к условиям и организации обучения в общеобразовательных учреждениях»;</t>
  </si>
  <si>
    <t xml:space="preserve">-     Письмо Министерства образования и науки РФ №ТС-194/08 от 20 июня 2017г. «Об организации изучения учебного предмета «Астрономия»; </t>
  </si>
  <si>
    <t>-     Письма Министерства общего и профессионального образования Свердловской области №02-01-81/9784 от 10.11.2017г. «О соблюдении требований ФГОС в части изучения родного языка»</t>
  </si>
  <si>
    <t>Нормативный срок освоения ОПОП при очной форме получения образования на базе основного общего образования 3 года 10 месяцев.</t>
  </si>
  <si>
    <t>Начало учебного года 1 сентября, окончание обучения по данной специальности 30 июня. Продолжительность учебной недели - шестидневная, продолжительность занятий - 45 мин. Обязательная аудиторная нагрузка для обучающихся составляет 36 часов в неделю.</t>
  </si>
  <si>
    <t>Чередование теоретических и практических занятий регламентируется календарным учебным графиком.</t>
  </si>
  <si>
    <t>Объём образовательной нагрузки составляет 5940 часов, из них обучение по дисциплинам и междисциплинарным курсам – 4392 часа.</t>
  </si>
  <si>
    <t>Учебная и производственная практика -936 часов что составляет 29% от объёма часов профессионального цикла.</t>
  </si>
  <si>
    <t>Аудиторная нагрузка во взаимодействии с преподавателем включает в себя четыре раздела:</t>
  </si>
  <si>
    <t>- Общеобразовательный цикл - 1404 часа;</t>
  </si>
  <si>
    <t xml:space="preserve">- Общий гуманитарный и социально-экономический цикл – 518 часов; </t>
  </si>
  <si>
    <t>- Математический и общий естественнонаучный цикл - 182 часа;</t>
  </si>
  <si>
    <t>- Профессиональный цикл - 3224 часов.</t>
  </si>
  <si>
    <t>Преддипломная практика- 144часа.</t>
  </si>
  <si>
    <t>Промежуточная аттестация- 252часа.</t>
  </si>
  <si>
    <t>Образовательная программа среднего (полного) общего образования реализуется в  пределах основной  профессиональной образовательной   программы с учетом технического профиля.</t>
  </si>
  <si>
    <t>Знания и умения обучающихся, полученные в ходе общеобразовательной подготовки, углубляются и расширяются при изучении общепрофессиональных дисциплин и профессиональных модулей профессиональной образовательной программы.</t>
  </si>
  <si>
    <t>Учебным планом предусмотрено изучение четырех профессиональных модулей.</t>
  </si>
  <si>
    <t>Учебная практика в рамках профессионального модуля организуется и проводится концентрированно или рассредоточено в учебных мастерских или в условиях базового предприятия.</t>
  </si>
  <si>
    <t>Производственная практика в рамках профессионального модуля проводится концентрированно после изучения междисциплинарного курса и учебной практики.</t>
  </si>
  <si>
    <t>Выполнение курсовых проектов предусмотрено по:</t>
  </si>
  <si>
    <t>- По ПМ 01. «Техническое обслуживание и ремонт автотранспортных средств». Курсовой проект, в рамках данного модуля выполняется в  7 семестре.  Для  выполнения курсового проекта предусмотрены 20 часов на группу в рамках профессионального модуля;</t>
  </si>
  <si>
    <t>- ПМ.02 «Организация процессов по техническому обслуживанию и ремонту автотранспортных средств». Для, выполнения курсового проекта предусмотрены 20 часов на группу в рамках профессионального модуля;</t>
  </si>
  <si>
    <t>Объём вариативной части ОПОП составляет 1296 часов аудиторной учебной нагрузки. Вариативная часть распределена на:</t>
  </si>
  <si>
    <t>-   увеличение часов общего гуманитарного и социально- экономического цикла  на 50  часов аудиторной учебной нагрузки:</t>
  </si>
  <si>
    <t>-   из них введена дисциплина: ОГСЭ.05 «Русский язык и культура речи» в объеме 50 часа аудиторной учебной нагрузки;</t>
  </si>
  <si>
    <t>-   увеличения часов математического и общего естественнонаучного цикла на 38  часов аудиторной учебной нагрузки:</t>
  </si>
  <si>
    <t>-    добавлены часы на дисциплину: ЕН.02 «Информатика» в объеме 38 часов аудиторной учебной нагрузки;</t>
  </si>
  <si>
    <t>-   увеличение часов профессионального цикла, в рамках которых добавлены часы на общепрфессиональные дисциплины в объеме 416 часов аудиторной учебной нагрузки;</t>
  </si>
  <si>
    <t>-</t>
  </si>
  <si>
    <t>из них добавлено часов на общепрофессиональные дисциплины: ОПД 01 «Инженерная графика» в объеме 50 часа аудиторной учебной нагрузки, ОПД 02 «Техническая механика» в объеме 22 часа аудиторной учебной нагрузки, ОПД 03 «Электротехника и электроника» в объеме 40 часа аудиторной учебной нагрузки ОПД 04 «Материаловедение» в объеме 40 часа аудиторной учебной нагрузки, ОПД 06 «Информационные технологии профессиональной деятельности» в объёме 24 часа аудиторной учебной нагрузки, ОПД 07 «Правовое обеспечение профессиональной  деятельности» в объёме 12 часа аудиторной учебной нагрузки;</t>
  </si>
  <si>
    <t>- из них ведены новые дисциплины: ОПД 10 «Правила дорожного движения» в объёме 136 часов аудиторной учебной нагрузки, ОПД 11 «Экономика организации» в объёме 56 часов аудиторной учебной нагрузки, ОПД 12 «Основы экономики менеджмента и маркетинга» в объёме 36 часов аудиторной учебной нагрузки;</t>
  </si>
  <si>
    <t>увеличение часов профессионального цикла, в рамках которых добавлены часы на  ПМ в объеме 792 часов аудиторной учебной нагрузки,  с целью более качественного овладения профессиональными компетенциями:</t>
  </si>
  <si>
    <t>-из них 440 часов на аудиторную учебную нагрузку по МДК;</t>
  </si>
  <si>
    <t>-из них 100 часов промежуточной аттестации (экзаменационная сессия);</t>
  </si>
  <si>
    <t xml:space="preserve">- из них 252 часа добавлено на учебные практики. </t>
  </si>
  <si>
    <t>Учебным планом предусмотрены консультации в объеме 400 часов (по 100 часов в год), из них 100 часов на дисциплины общеобразовательного цикла и 300 часов на дисциплины профессионального цикла. Формы проведения консультаций - групповые (письменные и устные).</t>
  </si>
  <si>
    <t>Текущий контроль знаний проводится преподавателем на любом из видов учебных занятий. Формы текущего контроля (тестирование, опрос, проверочная работа и др.) выбираются преподавателем исходя из специфики дисциплины.</t>
  </si>
  <si>
    <t>Промежуточная аттестация оценивает результаты учебной деятельности обучающегося по завершению изучения дисциплины или профессионального модуля, а также его составляющих.</t>
  </si>
  <si>
    <t>Формы и сроки проведения промежуточной аттестации определяются рабочим учебным планом. Основными формами промежуточной аттестации являются:</t>
  </si>
  <si>
    <t>•        экзамен по отдельной дисциплине;</t>
  </si>
  <si>
    <t>•        экзамен (квалификационный) по профессиональному модулю;</t>
  </si>
  <si>
    <t>•        дифференцированный зачёт по дисциплине, междисциплинарному курсу, учебной и производственной практике;</t>
  </si>
  <si>
    <t>•        зачет по дисциплине, учебной и производственной практике.</t>
  </si>
  <si>
    <t>Уровень подготовки по дифференцированному зачёту, экзамену и комплексному междисциплинарному экзамену обучающегося оценивается в баллах: 5 (отлично), 4 (хорошо), 3 (удовлетворительно), 2 (неудовлетворительно). Зачёт оценивается - «зачтено», «не зачтено». Экзамен (квалификационный) - «вид профессиональной деятельности освоен», «вид профессиональной деятельности не освоен».</t>
  </si>
  <si>
    <t>Промежуточная аттестация в форме зачёта и дифференцированного зачёта проводится за счет времени, предусмотренного учебным планом на дисциплину, учебную и производственную практику.</t>
  </si>
  <si>
    <t>Продолжительность промежуточной аттестации по учебной и производственной практике - не более шести академических часов. Продолжительность промежуточной аттестации по дисциплинам в форме зачета и дифференцированного зачета определяется рабочей программой дисциплины и профессионального модуля.</t>
  </si>
  <si>
    <t>Экзамен проводится по завершению учебной дисциплины, экзамен (квалификационный) - профессионального модуля. В один день планируется только один экзамен. Интервал между экзаменами не менее двух календарных дней.</t>
  </si>
  <si>
    <t>На проведение промежуточной аттестации отводится 2 недели по дисциплинам общеобразовательного цикла и 5 недель по общепрофессиональным дисциплинам и профессиональным модулям (1 семестр- 1 неделя, 2 семестр - 1 неделя, 3 семестр – 0 неделя, 4 семестр – 1 неделя, 5 семестр - 1 неделя, 6 семестр - 1 неделя, 7 семестр-1, 8 семестр – 1 неделя).</t>
  </si>
  <si>
    <t xml:space="preserve">Государственная (итоговая) аттестация включает защиту выпускной квалификационной работы (дипломный проект) и демонстрационный экзамен в виде государственного экзамена. </t>
  </si>
  <si>
    <t>После окончания учебного заведения выпускникам, освоившим основную профессиональную образовательную программу в полном объёме и прошедшим государственную (итоговую) аттестацию, выдается диплом государственного образца о среднем профессиональном образовании.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</si>
</sst>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0"/>
  </numFmts>
  <fonts count="9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 Cyr"/>
      <family val="2"/>
    </font>
    <font>
      <sz val="14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i/>
      <sz val="11"/>
      <color indexed="12"/>
      <name val="Arial Cyr"/>
      <family val="2"/>
    </font>
    <font>
      <sz val="11"/>
      <color indexed="9"/>
      <name val="Arial"/>
      <family val="2"/>
    </font>
    <font>
      <sz val="11"/>
      <color indexed="9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2"/>
    </font>
    <font>
      <sz val="12"/>
      <color indexed="10"/>
      <name val="Arial Cyr"/>
      <family val="2"/>
    </font>
    <font>
      <b/>
      <sz val="12"/>
      <color indexed="8"/>
      <name val="Arial"/>
      <family val="2"/>
    </font>
    <font>
      <b/>
      <sz val="12"/>
      <color indexed="12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color indexed="22"/>
      <name val="Arial Cyr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Times New Roman"/>
      <family val="1"/>
    </font>
    <font>
      <sz val="11"/>
      <color indexed="22"/>
      <name val="Arial Cyr"/>
      <family val="2"/>
    </font>
    <font>
      <b/>
      <sz val="11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b/>
      <sz val="12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i/>
      <sz val="11"/>
      <name val="Arial"/>
      <family val="2"/>
    </font>
    <font>
      <sz val="8"/>
      <name val="Arial"/>
      <family val="2"/>
    </font>
    <font>
      <i/>
      <sz val="11"/>
      <color indexed="8"/>
      <name val="Arial"/>
      <family val="2"/>
    </font>
    <font>
      <sz val="16"/>
      <color indexed="10"/>
      <name val="Times New Roman"/>
      <family val="1"/>
    </font>
    <font>
      <i/>
      <sz val="16"/>
      <name val="Times New Roman"/>
      <family val="1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1"/>
      <color indexed="10"/>
      <name val="Arial"/>
      <family val="2"/>
    </font>
    <font>
      <sz val="11"/>
      <color indexed="8"/>
      <name val="Arial Cyr"/>
      <family val="0"/>
    </font>
    <font>
      <sz val="11"/>
      <color rgb="FFFF0000"/>
      <name val="Arial Cyr"/>
      <family val="2"/>
    </font>
    <font>
      <sz val="10"/>
      <color rgb="FFFF0000"/>
      <name val="Arial Cyr"/>
      <family val="2"/>
    </font>
    <font>
      <b/>
      <sz val="11"/>
      <color rgb="FFFF0000"/>
      <name val="Arial Cyr"/>
      <family val="2"/>
    </font>
    <font>
      <sz val="7"/>
      <color rgb="FFFF0000"/>
      <name val="Arial Cyr"/>
      <family val="2"/>
    </font>
    <font>
      <b/>
      <sz val="11"/>
      <color rgb="FFFF0000"/>
      <name val="Arial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2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9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1" fontId="33" fillId="24" borderId="12" xfId="0" applyNumberFormat="1" applyFont="1" applyFill="1" applyBorder="1" applyAlignment="1">
      <alignment horizontal="center" vertical="top"/>
    </xf>
    <xf numFmtId="0" fontId="33" fillId="24" borderId="12" xfId="0" applyFont="1" applyFill="1" applyBorder="1" applyAlignment="1">
      <alignment horizontal="center" vertical="top"/>
    </xf>
    <xf numFmtId="0" fontId="33" fillId="0" borderId="13" xfId="0" applyFont="1" applyFill="1" applyBorder="1" applyAlignment="1">
      <alignment horizontal="center" vertical="top"/>
    </xf>
    <xf numFmtId="1" fontId="3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top"/>
    </xf>
    <xf numFmtId="0" fontId="32" fillId="24" borderId="12" xfId="0" applyFont="1" applyFill="1" applyBorder="1" applyAlignment="1">
      <alignment horizontal="center" vertical="top"/>
    </xf>
    <xf numFmtId="1" fontId="32" fillId="0" borderId="12" xfId="0" applyNumberFormat="1" applyFont="1" applyBorder="1" applyAlignment="1">
      <alignment horizontal="center" vertical="top"/>
    </xf>
    <xf numFmtId="1" fontId="23" fillId="0" borderId="12" xfId="0" applyNumberFormat="1" applyFont="1" applyFill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/>
    </xf>
    <xf numFmtId="1" fontId="32" fillId="24" borderId="15" xfId="0" applyNumberFormat="1" applyFont="1" applyFill="1" applyBorder="1" applyAlignment="1">
      <alignment horizontal="center" vertical="top"/>
    </xf>
    <xf numFmtId="1" fontId="32" fillId="24" borderId="12" xfId="0" applyNumberFormat="1" applyFont="1" applyFill="1" applyBorder="1" applyAlignment="1">
      <alignment horizontal="center" vertical="top"/>
    </xf>
    <xf numFmtId="1" fontId="40" fillId="24" borderId="12" xfId="0" applyNumberFormat="1" applyFont="1" applyFill="1" applyBorder="1" applyAlignment="1">
      <alignment horizontal="center" vertical="top"/>
    </xf>
    <xf numFmtId="0" fontId="32" fillId="24" borderId="14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2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1" fontId="23" fillId="0" borderId="12" xfId="0" applyNumberFormat="1" applyFont="1" applyFill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12" xfId="0" applyFont="1" applyBorder="1" applyAlignment="1">
      <alignment vertical="top"/>
    </xf>
    <xf numFmtId="0" fontId="41" fillId="0" borderId="12" xfId="0" applyFont="1" applyBorder="1" applyAlignment="1">
      <alignment vertical="top"/>
    </xf>
    <xf numFmtId="0" fontId="23" fillId="0" borderId="14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 vertical="top"/>
    </xf>
    <xf numFmtId="0" fontId="23" fillId="0" borderId="15" xfId="0" applyFont="1" applyFill="1" applyBorder="1" applyAlignment="1">
      <alignment vertical="top"/>
    </xf>
    <xf numFmtId="0" fontId="23" fillId="0" borderId="12" xfId="0" applyFont="1" applyFill="1" applyBorder="1" applyAlignment="1">
      <alignment vertical="top"/>
    </xf>
    <xf numFmtId="0" fontId="41" fillId="0" borderId="12" xfId="0" applyFont="1" applyFill="1" applyBorder="1" applyAlignment="1">
      <alignment vertical="top"/>
    </xf>
    <xf numFmtId="0" fontId="42" fillId="0" borderId="0" xfId="0" applyFont="1" applyAlignment="1">
      <alignment/>
    </xf>
    <xf numFmtId="0" fontId="41" fillId="0" borderId="12" xfId="0" applyFont="1" applyFill="1" applyBorder="1" applyAlignment="1">
      <alignment horizontal="center" vertical="top"/>
    </xf>
    <xf numFmtId="1" fontId="39" fillId="7" borderId="0" xfId="0" applyNumberFormat="1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1" fontId="32" fillId="7" borderId="12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1" fontId="22" fillId="0" borderId="12" xfId="0" applyNumberFormat="1" applyFont="1" applyFill="1" applyBorder="1" applyAlignment="1">
      <alignment horizontal="center" vertical="top"/>
    </xf>
    <xf numFmtId="0" fontId="22" fillId="0" borderId="15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4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3" fillId="0" borderId="16" xfId="0" applyFont="1" applyBorder="1" applyAlignment="1">
      <alignment vertical="top"/>
    </xf>
    <xf numFmtId="1" fontId="43" fillId="0" borderId="0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38" fillId="24" borderId="22" xfId="0" applyFont="1" applyFill="1" applyBorder="1" applyAlignment="1">
      <alignment horizontal="left" vertical="top" wrapText="1"/>
    </xf>
    <xf numFmtId="0" fontId="22" fillId="0" borderId="22" xfId="0" applyFont="1" applyBorder="1" applyAlignment="1">
      <alignment horizontal="center" vertical="top"/>
    </xf>
    <xf numFmtId="1" fontId="22" fillId="24" borderId="23" xfId="0" applyNumberFormat="1" applyFont="1" applyFill="1" applyBorder="1" applyAlignment="1">
      <alignment horizontal="right" vertical="top"/>
    </xf>
    <xf numFmtId="1" fontId="22" fillId="24" borderId="24" xfId="0" applyNumberFormat="1" applyFont="1" applyFill="1" applyBorder="1" applyAlignment="1">
      <alignment horizontal="right" vertical="top"/>
    </xf>
    <xf numFmtId="0" fontId="33" fillId="24" borderId="24" xfId="0" applyFont="1" applyFill="1" applyBorder="1" applyAlignment="1">
      <alignment horizontal="center" vertical="top"/>
    </xf>
    <xf numFmtId="0" fontId="22" fillId="24" borderId="24" xfId="0" applyFont="1" applyFill="1" applyBorder="1" applyAlignment="1">
      <alignment horizontal="center" vertical="top"/>
    </xf>
    <xf numFmtId="0" fontId="22" fillId="24" borderId="25" xfId="0" applyFont="1" applyFill="1" applyBorder="1" applyAlignment="1">
      <alignment horizontal="center" vertical="top"/>
    </xf>
    <xf numFmtId="0" fontId="22" fillId="24" borderId="26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top" wrapText="1"/>
    </xf>
    <xf numFmtId="0" fontId="22" fillId="0" borderId="27" xfId="0" applyFont="1" applyBorder="1" applyAlignment="1">
      <alignment horizontal="center" vertical="top"/>
    </xf>
    <xf numFmtId="0" fontId="22" fillId="0" borderId="16" xfId="0" applyFont="1" applyBorder="1" applyAlignment="1">
      <alignment horizontal="right" vertical="top"/>
    </xf>
    <xf numFmtId="0" fontId="22" fillId="0" borderId="12" xfId="0" applyFont="1" applyBorder="1" applyAlignment="1">
      <alignment horizontal="right" vertical="top"/>
    </xf>
    <xf numFmtId="0" fontId="33" fillId="24" borderId="17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left" vertical="top" wrapText="1"/>
    </xf>
    <xf numFmtId="0" fontId="22" fillId="0" borderId="28" xfId="0" applyFont="1" applyBorder="1" applyAlignment="1">
      <alignment horizontal="center" vertical="top"/>
    </xf>
    <xf numFmtId="0" fontId="22" fillId="0" borderId="29" xfId="0" applyFont="1" applyBorder="1" applyAlignment="1">
      <alignment horizontal="right" vertical="top"/>
    </xf>
    <xf numFmtId="0" fontId="22" fillId="0" borderId="19" xfId="0" applyFont="1" applyBorder="1" applyAlignment="1">
      <alignment horizontal="right" vertical="top"/>
    </xf>
    <xf numFmtId="0" fontId="22" fillId="0" borderId="30" xfId="0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46" fillId="0" borderId="0" xfId="0" applyFont="1" applyAlignment="1">
      <alignment/>
    </xf>
    <xf numFmtId="1" fontId="26" fillId="0" borderId="0" xfId="0" applyNumberFormat="1" applyFont="1" applyAlignment="1">
      <alignment/>
    </xf>
    <xf numFmtId="0" fontId="32" fillId="24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8" fillId="24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1" fontId="33" fillId="24" borderId="0" xfId="0" applyNumberFormat="1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2" fillId="0" borderId="31" xfId="0" applyFont="1" applyFill="1" applyBorder="1" applyAlignment="1">
      <alignment horizontal="center" vertical="top"/>
    </xf>
    <xf numFmtId="0" fontId="22" fillId="24" borderId="32" xfId="0" applyFont="1" applyFill="1" applyBorder="1" applyAlignment="1">
      <alignment horizontal="center"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33" fillId="24" borderId="35" xfId="0" applyNumberFormat="1" applyFont="1" applyFill="1" applyBorder="1" applyAlignment="1">
      <alignment horizontal="center" vertical="top"/>
    </xf>
    <xf numFmtId="1" fontId="32" fillId="24" borderId="36" xfId="0" applyNumberFormat="1" applyFont="1" applyFill="1" applyBorder="1" applyAlignment="1">
      <alignment horizontal="center" vertical="top"/>
    </xf>
    <xf numFmtId="1" fontId="32" fillId="24" borderId="35" xfId="0" applyNumberFormat="1" applyFont="1" applyFill="1" applyBorder="1" applyAlignment="1">
      <alignment horizontal="center" vertical="top"/>
    </xf>
    <xf numFmtId="0" fontId="33" fillId="24" borderId="35" xfId="0" applyFont="1" applyFill="1" applyBorder="1" applyAlignment="1">
      <alignment horizontal="center" vertical="top"/>
    </xf>
    <xf numFmtId="0" fontId="33" fillId="24" borderId="36" xfId="0" applyFont="1" applyFill="1" applyBorder="1" applyAlignment="1">
      <alignment horizontal="center" vertical="top"/>
    </xf>
    <xf numFmtId="0" fontId="33" fillId="24" borderId="37" xfId="0" applyFont="1" applyFill="1" applyBorder="1" applyAlignment="1">
      <alignment horizontal="center" vertical="top"/>
    </xf>
    <xf numFmtId="0" fontId="33" fillId="24" borderId="38" xfId="0" applyFont="1" applyFill="1" applyBorder="1" applyAlignment="1">
      <alignment horizontal="center" vertical="top"/>
    </xf>
    <xf numFmtId="0" fontId="33" fillId="24" borderId="39" xfId="0" applyFont="1" applyFill="1" applyBorder="1" applyAlignment="1">
      <alignment horizontal="center" vertical="top"/>
    </xf>
    <xf numFmtId="0" fontId="33" fillId="24" borderId="40" xfId="0" applyFont="1" applyFill="1" applyBorder="1" applyAlignment="1">
      <alignment horizontal="center" vertical="top"/>
    </xf>
    <xf numFmtId="0" fontId="33" fillId="24" borderId="41" xfId="0" applyFont="1" applyFill="1" applyBorder="1" applyAlignment="1">
      <alignment horizontal="center" vertical="top"/>
    </xf>
    <xf numFmtId="0" fontId="33" fillId="24" borderId="42" xfId="0" applyFont="1" applyFill="1" applyBorder="1" applyAlignment="1">
      <alignment horizontal="center" vertical="top"/>
    </xf>
    <xf numFmtId="0" fontId="33" fillId="24" borderId="43" xfId="0" applyFont="1" applyFill="1" applyBorder="1" applyAlignment="1">
      <alignment horizontal="center" vertical="top"/>
    </xf>
    <xf numFmtId="0" fontId="22" fillId="0" borderId="44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2" fillId="0" borderId="45" xfId="0" applyFont="1" applyBorder="1" applyAlignment="1">
      <alignment horizontal="center" vertical="top"/>
    </xf>
    <xf numFmtId="0" fontId="22" fillId="0" borderId="46" xfId="0" applyFont="1" applyBorder="1" applyAlignment="1">
      <alignment horizontal="center" vertical="top"/>
    </xf>
    <xf numFmtId="0" fontId="22" fillId="0" borderId="35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41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top" wrapText="1"/>
    </xf>
    <xf numFmtId="2" fontId="3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" fontId="50" fillId="0" borderId="0" xfId="0" applyNumberFormat="1" applyFont="1" applyFill="1" applyBorder="1" applyAlignment="1">
      <alignment horizontal="center" vertical="top"/>
    </xf>
    <xf numFmtId="1" fontId="54" fillId="0" borderId="0" xfId="0" applyNumberFormat="1" applyFont="1" applyFill="1" applyBorder="1" applyAlignment="1">
      <alignment horizontal="center" vertical="top" wrapText="1"/>
    </xf>
    <xf numFmtId="172" fontId="19" fillId="0" borderId="0" xfId="0" applyNumberFormat="1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/>
    </xf>
    <xf numFmtId="0" fontId="41" fillId="0" borderId="47" xfId="0" applyFont="1" applyFill="1" applyBorder="1" applyAlignment="1">
      <alignment horizontal="center" vertical="top"/>
    </xf>
    <xf numFmtId="0" fontId="23" fillId="0" borderId="49" xfId="0" applyFont="1" applyFill="1" applyBorder="1" applyAlignment="1">
      <alignment horizontal="center" vertical="top"/>
    </xf>
    <xf numFmtId="0" fontId="23" fillId="0" borderId="50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0" borderId="40" xfId="0" applyFont="1" applyFill="1" applyBorder="1" applyAlignment="1">
      <alignment horizontal="center" vertical="top"/>
    </xf>
    <xf numFmtId="0" fontId="23" fillId="0" borderId="20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1" fontId="32" fillId="24" borderId="47" xfId="0" applyNumberFormat="1" applyFont="1" applyFill="1" applyBorder="1" applyAlignment="1">
      <alignment horizontal="center" vertical="top"/>
    </xf>
    <xf numFmtId="1" fontId="40" fillId="24" borderId="47" xfId="0" applyNumberFormat="1" applyFont="1" applyFill="1" applyBorder="1" applyAlignment="1">
      <alignment horizontal="center" vertical="top"/>
    </xf>
    <xf numFmtId="0" fontId="23" fillId="0" borderId="51" xfId="0" applyFont="1" applyBorder="1" applyAlignment="1">
      <alignment vertical="top"/>
    </xf>
    <xf numFmtId="0" fontId="23" fillId="0" borderId="47" xfId="0" applyFont="1" applyBorder="1" applyAlignment="1">
      <alignment vertical="top"/>
    </xf>
    <xf numFmtId="1" fontId="32" fillId="24" borderId="52" xfId="0" applyNumberFormat="1" applyFont="1" applyFill="1" applyBorder="1" applyAlignment="1">
      <alignment horizontal="center" vertical="top"/>
    </xf>
    <xf numFmtId="1" fontId="40" fillId="24" borderId="35" xfId="0" applyNumberFormat="1" applyFont="1" applyFill="1" applyBorder="1" applyAlignment="1">
      <alignment horizontal="center" vertical="top"/>
    </xf>
    <xf numFmtId="0" fontId="41" fillId="0" borderId="35" xfId="0" applyFont="1" applyBorder="1" applyAlignment="1">
      <alignment vertical="top"/>
    </xf>
    <xf numFmtId="0" fontId="41" fillId="0" borderId="35" xfId="0" applyFont="1" applyFill="1" applyBorder="1" applyAlignment="1">
      <alignment horizontal="center" vertical="top"/>
    </xf>
    <xf numFmtId="1" fontId="32" fillId="7" borderId="35" xfId="0" applyNumberFormat="1" applyFont="1" applyFill="1" applyBorder="1" applyAlignment="1">
      <alignment horizontal="center" vertical="top"/>
    </xf>
    <xf numFmtId="0" fontId="22" fillId="0" borderId="35" xfId="0" applyFont="1" applyBorder="1" applyAlignment="1">
      <alignment vertical="top"/>
    </xf>
    <xf numFmtId="0" fontId="22" fillId="0" borderId="41" xfId="0" applyFont="1" applyBorder="1" applyAlignment="1">
      <alignment vertical="top"/>
    </xf>
    <xf numFmtId="0" fontId="22" fillId="0" borderId="42" xfId="0" applyFont="1" applyBorder="1" applyAlignment="1">
      <alignment vertical="top"/>
    </xf>
    <xf numFmtId="0" fontId="22" fillId="0" borderId="28" xfId="0" applyFont="1" applyFill="1" applyBorder="1" applyAlignment="1">
      <alignment horizontal="center" vertical="top"/>
    </xf>
    <xf numFmtId="0" fontId="22" fillId="0" borderId="53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1" fontId="23" fillId="0" borderId="18" xfId="0" applyNumberFormat="1" applyFont="1" applyFill="1" applyBorder="1" applyAlignment="1">
      <alignment horizontal="center" vertical="top" wrapText="1"/>
    </xf>
    <xf numFmtId="1" fontId="23" fillId="0" borderId="18" xfId="0" applyNumberFormat="1" applyFont="1" applyFill="1" applyBorder="1" applyAlignment="1">
      <alignment horizontal="center" vertical="top"/>
    </xf>
    <xf numFmtId="0" fontId="41" fillId="0" borderId="54" xfId="0" applyFont="1" applyFill="1" applyBorder="1" applyAlignment="1">
      <alignment horizontal="center" vertical="top"/>
    </xf>
    <xf numFmtId="0" fontId="41" fillId="0" borderId="18" xfId="0" applyFont="1" applyFill="1" applyBorder="1" applyAlignment="1">
      <alignment horizontal="center" vertical="top"/>
    </xf>
    <xf numFmtId="1" fontId="59" fillId="24" borderId="12" xfId="0" applyNumberFormat="1" applyFont="1" applyFill="1" applyBorder="1" applyAlignment="1">
      <alignment horizontal="center" vertical="top"/>
    </xf>
    <xf numFmtId="0" fontId="59" fillId="24" borderId="35" xfId="0" applyFont="1" applyFill="1" applyBorder="1" applyAlignment="1">
      <alignment horizontal="center" vertical="top"/>
    </xf>
    <xf numFmtId="1" fontId="59" fillId="24" borderId="36" xfId="0" applyNumberFormat="1" applyFont="1" applyFill="1" applyBorder="1" applyAlignment="1">
      <alignment horizontal="center" vertical="top"/>
    </xf>
    <xf numFmtId="0" fontId="59" fillId="0" borderId="35" xfId="0" applyFont="1" applyFill="1" applyBorder="1" applyAlignment="1">
      <alignment horizontal="center" vertical="top"/>
    </xf>
    <xf numFmtId="0" fontId="59" fillId="0" borderId="12" xfId="0" applyFont="1" applyFill="1" applyBorder="1" applyAlignment="1">
      <alignment horizontal="center" vertical="top"/>
    </xf>
    <xf numFmtId="0" fontId="61" fillId="0" borderId="12" xfId="0" applyFont="1" applyFill="1" applyBorder="1" applyAlignment="1">
      <alignment horizontal="center" vertical="top"/>
    </xf>
    <xf numFmtId="0" fontId="61" fillId="0" borderId="35" xfId="0" applyFont="1" applyFill="1" applyBorder="1" applyAlignment="1">
      <alignment horizontal="center" vertical="top"/>
    </xf>
    <xf numFmtId="0" fontId="61" fillId="0" borderId="36" xfId="0" applyFont="1" applyFill="1" applyBorder="1" applyAlignment="1">
      <alignment horizontal="center" vertical="top"/>
    </xf>
    <xf numFmtId="1" fontId="59" fillId="24" borderId="35" xfId="0" applyNumberFormat="1" applyFont="1" applyFill="1" applyBorder="1" applyAlignment="1">
      <alignment horizontal="center" vertical="top"/>
    </xf>
    <xf numFmtId="0" fontId="61" fillId="0" borderId="40" xfId="0" applyFont="1" applyFill="1" applyBorder="1" applyAlignment="1">
      <alignment horizontal="center" vertical="top"/>
    </xf>
    <xf numFmtId="0" fontId="59" fillId="0" borderId="36" xfId="0" applyFont="1" applyFill="1" applyBorder="1" applyAlignment="1">
      <alignment horizontal="center" vertical="top"/>
    </xf>
    <xf numFmtId="0" fontId="61" fillId="0" borderId="42" xfId="0" applyFont="1" applyFill="1" applyBorder="1" applyAlignment="1">
      <alignment horizontal="center" vertical="top"/>
    </xf>
    <xf numFmtId="0" fontId="61" fillId="0" borderId="41" xfId="0" applyFont="1" applyFill="1" applyBorder="1" applyAlignment="1">
      <alignment horizontal="center" vertical="top"/>
    </xf>
    <xf numFmtId="0" fontId="61" fillId="0" borderId="43" xfId="0" applyFont="1" applyFill="1" applyBorder="1" applyAlignment="1">
      <alignment horizontal="center" vertical="top"/>
    </xf>
    <xf numFmtId="0" fontId="59" fillId="7" borderId="35" xfId="0" applyFont="1" applyFill="1" applyBorder="1" applyAlignment="1">
      <alignment horizontal="center" vertical="top"/>
    </xf>
    <xf numFmtId="0" fontId="59" fillId="7" borderId="12" xfId="0" applyFont="1" applyFill="1" applyBorder="1" applyAlignment="1">
      <alignment horizontal="center" vertical="top"/>
    </xf>
    <xf numFmtId="1" fontId="59" fillId="7" borderId="12" xfId="0" applyNumberFormat="1" applyFont="1" applyFill="1" applyBorder="1" applyAlignment="1">
      <alignment horizontal="center" vertical="top"/>
    </xf>
    <xf numFmtId="1" fontId="59" fillId="7" borderId="36" xfId="0" applyNumberFormat="1" applyFont="1" applyFill="1" applyBorder="1" applyAlignment="1">
      <alignment horizontal="center" vertical="top"/>
    </xf>
    <xf numFmtId="0" fontId="62" fillId="24" borderId="35" xfId="0" applyFont="1" applyFill="1" applyBorder="1" applyAlignment="1">
      <alignment horizontal="center" vertical="top"/>
    </xf>
    <xf numFmtId="0" fontId="62" fillId="24" borderId="12" xfId="0" applyFont="1" applyFill="1" applyBorder="1" applyAlignment="1">
      <alignment horizontal="center" vertical="top"/>
    </xf>
    <xf numFmtId="0" fontId="62" fillId="24" borderId="36" xfId="0" applyFont="1" applyFill="1" applyBorder="1" applyAlignment="1">
      <alignment horizontal="center" vertical="top"/>
    </xf>
    <xf numFmtId="0" fontId="62" fillId="24" borderId="41" xfId="0" applyFont="1" applyFill="1" applyBorder="1" applyAlignment="1">
      <alignment horizontal="center" vertical="top"/>
    </xf>
    <xf numFmtId="0" fontId="62" fillId="24" borderId="42" xfId="0" applyFont="1" applyFill="1" applyBorder="1" applyAlignment="1">
      <alignment horizontal="center" vertical="top"/>
    </xf>
    <xf numFmtId="0" fontId="62" fillId="24" borderId="43" xfId="0" applyFont="1" applyFill="1" applyBorder="1" applyAlignment="1">
      <alignment horizontal="center" vertical="top"/>
    </xf>
    <xf numFmtId="0" fontId="60" fillId="24" borderId="52" xfId="0" applyFont="1" applyFill="1" applyBorder="1" applyAlignment="1">
      <alignment horizontal="center" vertical="top"/>
    </xf>
    <xf numFmtId="0" fontId="60" fillId="24" borderId="47" xfId="0" applyFont="1" applyFill="1" applyBorder="1" applyAlignment="1">
      <alignment horizontal="center" vertical="top"/>
    </xf>
    <xf numFmtId="0" fontId="60" fillId="24" borderId="48" xfId="0" applyFont="1" applyFill="1" applyBorder="1" applyAlignment="1">
      <alignment horizontal="center" vertical="top"/>
    </xf>
    <xf numFmtId="1" fontId="58" fillId="24" borderId="39" xfId="0" applyNumberFormat="1" applyFont="1" applyFill="1" applyBorder="1" applyAlignment="1">
      <alignment horizontal="center" vertical="top"/>
    </xf>
    <xf numFmtId="1" fontId="58" fillId="24" borderId="17" xfId="0" applyNumberFormat="1" applyFont="1" applyFill="1" applyBorder="1" applyAlignment="1">
      <alignment horizontal="center" vertical="top"/>
    </xf>
    <xf numFmtId="1" fontId="58" fillId="24" borderId="40" xfId="0" applyNumberFormat="1" applyFont="1" applyFill="1" applyBorder="1" applyAlignment="1">
      <alignment horizontal="center" vertical="top"/>
    </xf>
    <xf numFmtId="0" fontId="63" fillId="0" borderId="33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34" xfId="0" applyFont="1" applyBorder="1" applyAlignment="1">
      <alignment/>
    </xf>
    <xf numFmtId="0" fontId="32" fillId="0" borderId="15" xfId="0" applyFont="1" applyFill="1" applyBorder="1" applyAlignment="1">
      <alignment horizontal="center" vertical="top"/>
    </xf>
    <xf numFmtId="0" fontId="58" fillId="0" borderId="55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top" wrapText="1"/>
    </xf>
    <xf numFmtId="0" fontId="63" fillId="0" borderId="34" xfId="0" applyFont="1" applyBorder="1" applyAlignment="1">
      <alignment horizontal="center"/>
    </xf>
    <xf numFmtId="0" fontId="58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28" fillId="0" borderId="0" xfId="0" applyFont="1" applyAlignment="1">
      <alignment/>
    </xf>
    <xf numFmtId="0" fontId="65" fillId="0" borderId="0" xfId="0" applyFont="1" applyAlignment="1">
      <alignment/>
    </xf>
    <xf numFmtId="0" fontId="67" fillId="0" borderId="23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12" xfId="0" applyFont="1" applyBorder="1" applyAlignment="1">
      <alignment horizontal="center" wrapText="1"/>
    </xf>
    <xf numFmtId="0" fontId="67" fillId="0" borderId="12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59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8" fillId="0" borderId="0" xfId="0" applyFont="1" applyAlignment="1">
      <alignment/>
    </xf>
    <xf numFmtId="0" fontId="65" fillId="0" borderId="0" xfId="0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5" fillId="0" borderId="0" xfId="0" applyFont="1" applyAlignment="1">
      <alignment horizontal="right"/>
    </xf>
    <xf numFmtId="0" fontId="67" fillId="0" borderId="44" xfId="0" applyFont="1" applyBorder="1" applyAlignment="1">
      <alignment/>
    </xf>
    <xf numFmtId="0" fontId="67" fillId="0" borderId="60" xfId="0" applyFont="1" applyBorder="1" applyAlignment="1">
      <alignment horizontal="center"/>
    </xf>
    <xf numFmtId="0" fontId="67" fillId="0" borderId="61" xfId="0" applyFont="1" applyBorder="1" applyAlignment="1">
      <alignment/>
    </xf>
    <xf numFmtId="0" fontId="67" fillId="0" borderId="62" xfId="0" applyFont="1" applyBorder="1" applyAlignment="1">
      <alignment horizontal="center"/>
    </xf>
    <xf numFmtId="0" fontId="67" fillId="0" borderId="63" xfId="0" applyFont="1" applyBorder="1" applyAlignment="1">
      <alignment horizontal="center"/>
    </xf>
    <xf numFmtId="0" fontId="27" fillId="0" borderId="55" xfId="0" applyFont="1" applyFill="1" applyBorder="1" applyAlignment="1">
      <alignment horizontal="center" vertical="top" wrapText="1"/>
    </xf>
    <xf numFmtId="1" fontId="32" fillId="0" borderId="15" xfId="0" applyNumberFormat="1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1" fontId="23" fillId="0" borderId="47" xfId="0" applyNumberFormat="1" applyFont="1" applyBorder="1" applyAlignment="1">
      <alignment horizontal="center" vertical="top" wrapText="1"/>
    </xf>
    <xf numFmtId="1" fontId="23" fillId="0" borderId="46" xfId="0" applyNumberFormat="1" applyFont="1" applyBorder="1" applyAlignment="1">
      <alignment horizontal="center" vertical="top" wrapText="1"/>
    </xf>
    <xf numFmtId="0" fontId="23" fillId="0" borderId="65" xfId="0" applyFont="1" applyFill="1" applyBorder="1" applyAlignment="1">
      <alignment horizontal="center" vertical="top"/>
    </xf>
    <xf numFmtId="1" fontId="23" fillId="0" borderId="17" xfId="0" applyNumberFormat="1" applyFont="1" applyFill="1" applyBorder="1" applyAlignment="1">
      <alignment horizontal="center" vertical="top" wrapText="1"/>
    </xf>
    <xf numFmtId="0" fontId="33" fillId="0" borderId="35" xfId="0" applyFont="1" applyBorder="1" applyAlignment="1">
      <alignment horizontal="center" vertical="top"/>
    </xf>
    <xf numFmtId="0" fontId="33" fillId="0" borderId="12" xfId="0" applyFont="1" applyBorder="1" applyAlignment="1">
      <alignment horizontal="center" vertical="top"/>
    </xf>
    <xf numFmtId="1" fontId="33" fillId="0" borderId="12" xfId="0" applyNumberFormat="1" applyFont="1" applyBorder="1" applyAlignment="1">
      <alignment horizontal="center" vertical="top"/>
    </xf>
    <xf numFmtId="1" fontId="33" fillId="0" borderId="36" xfId="0" applyNumberFormat="1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0" fontId="33" fillId="24" borderId="15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 horizontal="center" vertical="top"/>
    </xf>
    <xf numFmtId="0" fontId="32" fillId="0" borderId="35" xfId="0" applyFont="1" applyFill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32" fillId="0" borderId="17" xfId="0" applyFont="1" applyFill="1" applyBorder="1" applyAlignment="1">
      <alignment horizontal="center" vertical="top"/>
    </xf>
    <xf numFmtId="1" fontId="32" fillId="0" borderId="17" xfId="0" applyNumberFormat="1" applyFont="1" applyFill="1" applyBorder="1" applyAlignment="1">
      <alignment horizontal="center" vertical="top"/>
    </xf>
    <xf numFmtId="0" fontId="32" fillId="24" borderId="52" xfId="0" applyFont="1" applyFill="1" applyBorder="1" applyAlignment="1">
      <alignment horizontal="center" vertical="top"/>
    </xf>
    <xf numFmtId="0" fontId="32" fillId="24" borderId="47" xfId="0" applyFont="1" applyFill="1" applyBorder="1" applyAlignment="1">
      <alignment horizontal="center" vertical="top"/>
    </xf>
    <xf numFmtId="0" fontId="32" fillId="0" borderId="35" xfId="0" applyFont="1" applyBorder="1" applyAlignment="1">
      <alignment horizontal="center" vertical="top"/>
    </xf>
    <xf numFmtId="1" fontId="32" fillId="0" borderId="36" xfId="0" applyNumberFormat="1" applyFont="1" applyBorder="1" applyAlignment="1">
      <alignment horizontal="center" vertical="top"/>
    </xf>
    <xf numFmtId="0" fontId="32" fillId="24" borderId="35" xfId="0" applyFont="1" applyFill="1" applyBorder="1" applyAlignment="1">
      <alignment horizontal="center" vertical="top"/>
    </xf>
    <xf numFmtId="0" fontId="27" fillId="24" borderId="35" xfId="0" applyFont="1" applyFill="1" applyBorder="1" applyAlignment="1">
      <alignment horizontal="center" vertical="top"/>
    </xf>
    <xf numFmtId="0" fontId="27" fillId="24" borderId="12" xfId="0" applyFont="1" applyFill="1" applyBorder="1" applyAlignment="1">
      <alignment horizontal="center" vertical="top"/>
    </xf>
    <xf numFmtId="0" fontId="27" fillId="24" borderId="36" xfId="0" applyFont="1" applyFill="1" applyBorder="1" applyAlignment="1">
      <alignment horizontal="center" vertical="top"/>
    </xf>
    <xf numFmtId="0" fontId="32" fillId="0" borderId="54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1" fontId="32" fillId="0" borderId="18" xfId="0" applyNumberFormat="1" applyFont="1" applyBorder="1" applyAlignment="1">
      <alignment horizontal="center" vertical="top"/>
    </xf>
    <xf numFmtId="1" fontId="32" fillId="0" borderId="40" xfId="0" applyNumberFormat="1" applyFont="1" applyBorder="1" applyAlignment="1">
      <alignment horizontal="center" vertical="top"/>
    </xf>
    <xf numFmtId="1" fontId="32" fillId="24" borderId="14" xfId="0" applyNumberFormat="1" applyFont="1" applyFill="1" applyBorder="1" applyAlignment="1">
      <alignment horizontal="center" vertical="top"/>
    </xf>
    <xf numFmtId="0" fontId="32" fillId="0" borderId="15" xfId="0" applyFont="1" applyBorder="1" applyAlignment="1">
      <alignment horizontal="center" vertical="top"/>
    </xf>
    <xf numFmtId="0" fontId="32" fillId="24" borderId="15" xfId="0" applyFont="1" applyFill="1" applyBorder="1" applyAlignment="1">
      <alignment horizontal="center" vertical="top"/>
    </xf>
    <xf numFmtId="1" fontId="23" fillId="0" borderId="66" xfId="0" applyNumberFormat="1" applyFont="1" applyBorder="1" applyAlignment="1">
      <alignment horizontal="center" vertical="top" wrapText="1"/>
    </xf>
    <xf numFmtId="0" fontId="22" fillId="0" borderId="36" xfId="0" applyFont="1" applyFill="1" applyBorder="1" applyAlignment="1">
      <alignment horizontal="center" vertical="top"/>
    </xf>
    <xf numFmtId="0" fontId="22" fillId="0" borderId="39" xfId="0" applyFont="1" applyFill="1" applyBorder="1" applyAlignment="1">
      <alignment horizontal="center" vertical="top"/>
    </xf>
    <xf numFmtId="0" fontId="22" fillId="0" borderId="40" xfId="0" applyFont="1" applyFill="1" applyBorder="1" applyAlignment="1">
      <alignment horizontal="center" vertical="top"/>
    </xf>
    <xf numFmtId="0" fontId="22" fillId="24" borderId="37" xfId="0" applyFont="1" applyFill="1" applyBorder="1" applyAlignment="1">
      <alignment horizontal="center" vertical="top"/>
    </xf>
    <xf numFmtId="0" fontId="22" fillId="24" borderId="38" xfId="0" applyFont="1" applyFill="1" applyBorder="1" applyAlignment="1">
      <alignment horizontal="center" vertical="top"/>
    </xf>
    <xf numFmtId="0" fontId="22" fillId="0" borderId="35" xfId="0" applyFont="1" applyFill="1" applyBorder="1" applyAlignment="1">
      <alignment horizontal="center" vertical="top"/>
    </xf>
    <xf numFmtId="0" fontId="22" fillId="0" borderId="41" xfId="0" applyFont="1" applyFill="1" applyBorder="1" applyAlignment="1">
      <alignment horizontal="center" vertical="top"/>
    </xf>
    <xf numFmtId="0" fontId="22" fillId="0" borderId="67" xfId="0" applyFont="1" applyFill="1" applyBorder="1" applyAlignment="1">
      <alignment horizontal="center" vertical="top"/>
    </xf>
    <xf numFmtId="0" fontId="22" fillId="0" borderId="68" xfId="0" applyFont="1" applyFill="1" applyBorder="1" applyAlignment="1">
      <alignment horizontal="center" vertical="top"/>
    </xf>
    <xf numFmtId="0" fontId="22" fillId="0" borderId="69" xfId="0" applyFont="1" applyFill="1" applyBorder="1" applyAlignment="1">
      <alignment horizontal="center" vertical="top"/>
    </xf>
    <xf numFmtId="0" fontId="22" fillId="0" borderId="43" xfId="0" applyFont="1" applyFill="1" applyBorder="1" applyAlignment="1">
      <alignment horizontal="center" vertical="top"/>
    </xf>
    <xf numFmtId="0" fontId="23" fillId="0" borderId="70" xfId="0" applyFont="1" applyFill="1" applyBorder="1" applyAlignment="1">
      <alignment horizontal="center" vertical="top"/>
    </xf>
    <xf numFmtId="0" fontId="23" fillId="0" borderId="35" xfId="0" applyFont="1" applyFill="1" applyBorder="1" applyAlignment="1">
      <alignment horizontal="center" vertical="top"/>
    </xf>
    <xf numFmtId="1" fontId="23" fillId="0" borderId="45" xfId="0" applyNumberFormat="1" applyFont="1" applyBorder="1" applyAlignment="1">
      <alignment horizontal="center" vertical="top" wrapText="1"/>
    </xf>
    <xf numFmtId="1" fontId="23" fillId="0" borderId="50" xfId="0" applyNumberFormat="1" applyFont="1" applyBorder="1" applyAlignment="1">
      <alignment horizontal="center" vertical="top" wrapText="1"/>
    </xf>
    <xf numFmtId="0" fontId="32" fillId="24" borderId="13" xfId="0" applyFont="1" applyFill="1" applyBorder="1" applyAlignment="1">
      <alignment horizontal="center" vertical="top"/>
    </xf>
    <xf numFmtId="0" fontId="23" fillId="0" borderId="54" xfId="0" applyFont="1" applyFill="1" applyBorder="1" applyAlignment="1">
      <alignment horizontal="center" vertical="top"/>
    </xf>
    <xf numFmtId="0" fontId="23" fillId="24" borderId="35" xfId="0" applyFont="1" applyFill="1" applyBorder="1" applyAlignment="1">
      <alignment horizontal="center" vertical="top"/>
    </xf>
    <xf numFmtId="0" fontId="23" fillId="0" borderId="39" xfId="0" applyFont="1" applyFill="1" applyBorder="1" applyAlignment="1">
      <alignment horizontal="center" vertical="top"/>
    </xf>
    <xf numFmtId="0" fontId="23" fillId="0" borderId="52" xfId="0" applyFont="1" applyFill="1" applyBorder="1" applyAlignment="1">
      <alignment horizontal="center" vertical="top"/>
    </xf>
    <xf numFmtId="0" fontId="23" fillId="0" borderId="71" xfId="0" applyFont="1" applyFill="1" applyBorder="1" applyAlignment="1">
      <alignment horizontal="center" vertical="top"/>
    </xf>
    <xf numFmtId="0" fontId="22" fillId="7" borderId="36" xfId="0" applyFont="1" applyFill="1" applyBorder="1" applyAlignment="1">
      <alignment horizontal="center" vertical="top"/>
    </xf>
    <xf numFmtId="1" fontId="32" fillId="7" borderId="14" xfId="0" applyNumberFormat="1" applyFont="1" applyFill="1" applyBorder="1" applyAlignment="1">
      <alignment horizontal="center" vertical="top"/>
    </xf>
    <xf numFmtId="0" fontId="32" fillId="7" borderId="12" xfId="0" applyFont="1" applyFill="1" applyBorder="1" applyAlignment="1">
      <alignment horizontal="center" vertical="top"/>
    </xf>
    <xf numFmtId="0" fontId="32" fillId="7" borderId="15" xfId="0" applyFont="1" applyFill="1" applyBorder="1" applyAlignment="1">
      <alignment horizontal="center" vertical="top"/>
    </xf>
    <xf numFmtId="0" fontId="32" fillId="7" borderId="35" xfId="0" applyFont="1" applyFill="1" applyBorder="1" applyAlignment="1">
      <alignment horizontal="center" vertical="top"/>
    </xf>
    <xf numFmtId="0" fontId="32" fillId="7" borderId="13" xfId="0" applyFont="1" applyFill="1" applyBorder="1" applyAlignment="1">
      <alignment horizontal="center" vertical="top"/>
    </xf>
    <xf numFmtId="0" fontId="22" fillId="0" borderId="42" xfId="0" applyFont="1" applyFill="1" applyBorder="1" applyAlignment="1">
      <alignment horizontal="center" vertical="top"/>
    </xf>
    <xf numFmtId="0" fontId="22" fillId="0" borderId="46" xfId="0" applyFont="1" applyFill="1" applyBorder="1" applyAlignment="1">
      <alignment horizontal="center" vertical="top"/>
    </xf>
    <xf numFmtId="0" fontId="22" fillId="0" borderId="66" xfId="0" applyFont="1" applyFill="1" applyBorder="1" applyAlignment="1">
      <alignment horizontal="center" vertical="top"/>
    </xf>
    <xf numFmtId="0" fontId="22" fillId="0" borderId="72" xfId="0" applyFont="1" applyFill="1" applyBorder="1" applyAlignment="1">
      <alignment horizontal="center" vertical="top"/>
    </xf>
    <xf numFmtId="1" fontId="32" fillId="0" borderId="12" xfId="0" applyNumberFormat="1" applyFont="1" applyFill="1" applyBorder="1" applyAlignment="1">
      <alignment horizontal="center" vertical="top"/>
    </xf>
    <xf numFmtId="0" fontId="22" fillId="0" borderId="73" xfId="0" applyFont="1" applyFill="1" applyBorder="1" applyAlignment="1">
      <alignment horizontal="center" vertical="top"/>
    </xf>
    <xf numFmtId="0" fontId="27" fillId="0" borderId="55" xfId="0" applyFont="1" applyFill="1" applyBorder="1" applyAlignment="1">
      <alignment horizontal="center" vertical="center" wrapText="1"/>
    </xf>
    <xf numFmtId="0" fontId="32" fillId="24" borderId="36" xfId="0" applyFont="1" applyFill="1" applyBorder="1" applyAlignment="1">
      <alignment horizontal="center" vertical="top"/>
    </xf>
    <xf numFmtId="49" fontId="23" fillId="0" borderId="35" xfId="0" applyNumberFormat="1" applyFont="1" applyFill="1" applyBorder="1" applyAlignment="1">
      <alignment horizontal="center" vertical="top"/>
    </xf>
    <xf numFmtId="49" fontId="23" fillId="0" borderId="36" xfId="0" applyNumberFormat="1" applyFont="1" applyFill="1" applyBorder="1" applyAlignment="1">
      <alignment horizontal="center" vertical="top"/>
    </xf>
    <xf numFmtId="0" fontId="23" fillId="0" borderId="36" xfId="0" applyNumberFormat="1" applyFont="1" applyFill="1" applyBorder="1" applyAlignment="1">
      <alignment horizontal="center" vertical="top"/>
    </xf>
    <xf numFmtId="49" fontId="23" fillId="0" borderId="40" xfId="0" applyNumberFormat="1" applyFont="1" applyFill="1" applyBorder="1" applyAlignment="1">
      <alignment horizontal="center" vertical="top"/>
    </xf>
    <xf numFmtId="0" fontId="23" fillId="25" borderId="12" xfId="0" applyFont="1" applyFill="1" applyBorder="1" applyAlignment="1">
      <alignment horizontal="center" vertical="top"/>
    </xf>
    <xf numFmtId="49" fontId="23" fillId="25" borderId="36" xfId="0" applyNumberFormat="1" applyFont="1" applyFill="1" applyBorder="1" applyAlignment="1">
      <alignment horizontal="center" vertical="top"/>
    </xf>
    <xf numFmtId="1" fontId="23" fillId="25" borderId="46" xfId="0" applyNumberFormat="1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/>
    </xf>
    <xf numFmtId="0" fontId="33" fillId="24" borderId="65" xfId="0" applyFont="1" applyFill="1" applyBorder="1" applyAlignment="1">
      <alignment horizontal="center" vertical="top"/>
    </xf>
    <xf numFmtId="0" fontId="33" fillId="24" borderId="47" xfId="0" applyFont="1" applyFill="1" applyBorder="1" applyAlignment="1">
      <alignment horizontal="center" vertical="top"/>
    </xf>
    <xf numFmtId="0" fontId="33" fillId="24" borderId="71" xfId="0" applyFont="1" applyFill="1" applyBorder="1" applyAlignment="1">
      <alignment horizontal="center" vertical="top"/>
    </xf>
    <xf numFmtId="1" fontId="23" fillId="0" borderId="49" xfId="0" applyNumberFormat="1" applyFont="1" applyBorder="1" applyAlignment="1">
      <alignment horizontal="center" vertical="top" wrapText="1"/>
    </xf>
    <xf numFmtId="0" fontId="32" fillId="0" borderId="74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/>
    </xf>
    <xf numFmtId="0" fontId="23" fillId="0" borderId="76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36" fillId="0" borderId="15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top"/>
    </xf>
    <xf numFmtId="0" fontId="73" fillId="0" borderId="12" xfId="0" applyFont="1" applyFill="1" applyBorder="1" applyAlignment="1">
      <alignment horizontal="center" vertical="top"/>
    </xf>
    <xf numFmtId="0" fontId="73" fillId="0" borderId="12" xfId="0" applyFont="1" applyFill="1" applyBorder="1" applyAlignment="1">
      <alignment horizontal="center" vertical="top" wrapText="1"/>
    </xf>
    <xf numFmtId="0" fontId="73" fillId="0" borderId="12" xfId="0" applyFont="1" applyFill="1" applyBorder="1" applyAlignment="1">
      <alignment vertical="center"/>
    </xf>
    <xf numFmtId="0" fontId="73" fillId="0" borderId="70" xfId="0" applyFont="1" applyFill="1" applyBorder="1" applyAlignment="1">
      <alignment horizontal="center"/>
    </xf>
    <xf numFmtId="0" fontId="73" fillId="0" borderId="70" xfId="0" applyFont="1" applyFill="1" applyBorder="1" applyAlignment="1">
      <alignment vertical="center"/>
    </xf>
    <xf numFmtId="0" fontId="73" fillId="0" borderId="70" xfId="0" applyFont="1" applyFill="1" applyBorder="1" applyAlignment="1">
      <alignment/>
    </xf>
    <xf numFmtId="0" fontId="73" fillId="0" borderId="12" xfId="0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12" xfId="0" applyFont="1" applyFill="1" applyBorder="1" applyAlignment="1">
      <alignment horizontal="center" vertical="top"/>
    </xf>
    <xf numFmtId="0" fontId="73" fillId="0" borderId="12" xfId="0" applyFont="1" applyFill="1" applyBorder="1" applyAlignment="1">
      <alignment horizontal="justify"/>
    </xf>
    <xf numFmtId="0" fontId="71" fillId="0" borderId="12" xfId="0" applyFont="1" applyFill="1" applyBorder="1" applyAlignment="1">
      <alignment horizontal="center"/>
    </xf>
    <xf numFmtId="0" fontId="73" fillId="0" borderId="12" xfId="0" applyFont="1" applyFill="1" applyBorder="1" applyAlignment="1">
      <alignment/>
    </xf>
    <xf numFmtId="0" fontId="71" fillId="0" borderId="70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justify" vertical="top" wrapText="1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justify" vertical="top" wrapText="1"/>
    </xf>
    <xf numFmtId="0" fontId="70" fillId="0" borderId="0" xfId="0" applyFont="1" applyAlignment="1">
      <alignment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2" xfId="0" applyFont="1" applyFill="1" applyBorder="1" applyAlignment="1">
      <alignment horizontal="left" vertical="top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 horizontal="center" wrapText="1"/>
    </xf>
    <xf numFmtId="0" fontId="74" fillId="0" borderId="0" xfId="0" applyFont="1" applyFill="1" applyAlignment="1">
      <alignment/>
    </xf>
    <xf numFmtId="0" fontId="72" fillId="0" borderId="0" xfId="0" applyFont="1" applyFill="1" applyAlignment="1">
      <alignment horizontal="justify"/>
    </xf>
    <xf numFmtId="1" fontId="23" fillId="0" borderId="47" xfId="0" applyNumberFormat="1" applyFont="1" applyFill="1" applyBorder="1" applyAlignment="1">
      <alignment horizontal="center" vertical="top" wrapText="1"/>
    </xf>
    <xf numFmtId="0" fontId="41" fillId="0" borderId="64" xfId="0" applyFont="1" applyFill="1" applyBorder="1" applyAlignment="1">
      <alignment horizontal="center" vertical="top"/>
    </xf>
    <xf numFmtId="1" fontId="23" fillId="0" borderId="52" xfId="0" applyNumberFormat="1" applyFont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/>
    </xf>
    <xf numFmtId="0" fontId="33" fillId="0" borderId="27" xfId="0" applyFont="1" applyFill="1" applyBorder="1" applyAlignment="1">
      <alignment horizontal="left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top"/>
    </xf>
    <xf numFmtId="1" fontId="22" fillId="0" borderId="27" xfId="0" applyNumberFormat="1" applyFont="1" applyFill="1" applyBorder="1" applyAlignment="1">
      <alignment horizontal="center" vertical="top"/>
    </xf>
    <xf numFmtId="1" fontId="22" fillId="0" borderId="27" xfId="0" applyNumberFormat="1" applyFont="1" applyFill="1" applyBorder="1" applyAlignment="1">
      <alignment horizontal="center" vertical="top" wrapText="1"/>
    </xf>
    <xf numFmtId="0" fontId="22" fillId="0" borderId="53" xfId="0" applyFont="1" applyBorder="1" applyAlignment="1">
      <alignment vertical="top"/>
    </xf>
    <xf numFmtId="0" fontId="22" fillId="0" borderId="81" xfId="0" applyFont="1" applyBorder="1" applyAlignment="1">
      <alignment vertical="top"/>
    </xf>
    <xf numFmtId="0" fontId="22" fillId="0" borderId="27" xfId="0" applyFont="1" applyBorder="1" applyAlignment="1">
      <alignment vertical="top"/>
    </xf>
    <xf numFmtId="1" fontId="58" fillId="24" borderId="82" xfId="0" applyNumberFormat="1" applyFont="1" applyFill="1" applyBorder="1" applyAlignment="1">
      <alignment horizontal="center" vertical="top"/>
    </xf>
    <xf numFmtId="1" fontId="58" fillId="24" borderId="27" xfId="0" applyNumberFormat="1" applyFont="1" applyFill="1" applyBorder="1" applyAlignment="1">
      <alignment horizontal="center" vertical="top"/>
    </xf>
    <xf numFmtId="1" fontId="58" fillId="24" borderId="83" xfId="0" applyNumberFormat="1" applyFont="1" applyFill="1" applyBorder="1" applyAlignment="1">
      <alignment horizontal="center" vertical="top"/>
    </xf>
    <xf numFmtId="0" fontId="57" fillId="0" borderId="84" xfId="0" applyFont="1" applyFill="1" applyBorder="1" applyAlignment="1">
      <alignment horizontal="center" vertical="top"/>
    </xf>
    <xf numFmtId="0" fontId="57" fillId="0" borderId="27" xfId="0" applyFont="1" applyFill="1" applyBorder="1" applyAlignment="1">
      <alignment horizontal="center" vertical="top"/>
    </xf>
    <xf numFmtId="0" fontId="57" fillId="0" borderId="53" xfId="0" applyFont="1" applyFill="1" applyBorder="1" applyAlignment="1">
      <alignment horizontal="center" vertical="top"/>
    </xf>
    <xf numFmtId="0" fontId="57" fillId="0" borderId="82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/>
    </xf>
    <xf numFmtId="0" fontId="23" fillId="0" borderId="81" xfId="0" applyFont="1" applyFill="1" applyBorder="1" applyAlignment="1">
      <alignment horizontal="center" vertical="top" wrapText="1"/>
    </xf>
    <xf numFmtId="0" fontId="22" fillId="24" borderId="27" xfId="0" applyFont="1" applyFill="1" applyBorder="1" applyAlignment="1">
      <alignment horizontal="center" vertical="top"/>
    </xf>
    <xf numFmtId="0" fontId="22" fillId="0" borderId="81" xfId="0" applyFont="1" applyFill="1" applyBorder="1" applyAlignment="1">
      <alignment horizontal="center" vertical="top"/>
    </xf>
    <xf numFmtId="0" fontId="33" fillId="24" borderId="85" xfId="0" applyFont="1" applyFill="1" applyBorder="1" applyAlignment="1">
      <alignment horizontal="center" vertical="top"/>
    </xf>
    <xf numFmtId="0" fontId="33" fillId="24" borderId="28" xfId="0" applyFont="1" applyFill="1" applyBorder="1" applyAlignment="1">
      <alignment horizontal="center" vertical="top"/>
    </xf>
    <xf numFmtId="0" fontId="33" fillId="24" borderId="86" xfId="0" applyFont="1" applyFill="1" applyBorder="1" applyAlignment="1">
      <alignment horizontal="center" vertical="top"/>
    </xf>
    <xf numFmtId="0" fontId="22" fillId="0" borderId="87" xfId="0" applyFont="1" applyFill="1" applyBorder="1" applyAlignment="1">
      <alignment horizontal="center" vertical="top"/>
    </xf>
    <xf numFmtId="0" fontId="22" fillId="0" borderId="88" xfId="0" applyFont="1" applyFill="1" applyBorder="1" applyAlignment="1">
      <alignment horizontal="center" vertical="top"/>
    </xf>
    <xf numFmtId="0" fontId="22" fillId="0" borderId="82" xfId="0" applyFont="1" applyFill="1" applyBorder="1" applyAlignment="1">
      <alignment horizontal="center" vertical="top"/>
    </xf>
    <xf numFmtId="0" fontId="44" fillId="0" borderId="45" xfId="0" applyFont="1" applyFill="1" applyBorder="1" applyAlignment="1">
      <alignment horizontal="center" vertical="top" wrapText="1"/>
    </xf>
    <xf numFmtId="0" fontId="45" fillId="0" borderId="49" xfId="0" applyFont="1" applyFill="1" applyBorder="1" applyAlignment="1">
      <alignment horizontal="right" vertical="top" wrapText="1"/>
    </xf>
    <xf numFmtId="0" fontId="45" fillId="0" borderId="49" xfId="0" applyFont="1" applyFill="1" applyBorder="1" applyAlignment="1">
      <alignment horizontal="center" vertical="top" wrapText="1"/>
    </xf>
    <xf numFmtId="0" fontId="22" fillId="24" borderId="46" xfId="0" applyFont="1" applyFill="1" applyBorder="1" applyAlignment="1">
      <alignment horizontal="center" vertical="top"/>
    </xf>
    <xf numFmtId="1" fontId="22" fillId="0" borderId="46" xfId="0" applyNumberFormat="1" applyFont="1" applyFill="1" applyBorder="1" applyAlignment="1">
      <alignment horizontal="center" vertical="top"/>
    </xf>
    <xf numFmtId="0" fontId="22" fillId="0" borderId="89" xfId="0" applyFont="1" applyFill="1" applyBorder="1" applyAlignment="1">
      <alignment horizontal="center" vertical="top"/>
    </xf>
    <xf numFmtId="0" fontId="33" fillId="24" borderId="45" xfId="0" applyFont="1" applyFill="1" applyBorder="1" applyAlignment="1">
      <alignment horizontal="center" vertical="top"/>
    </xf>
    <xf numFmtId="0" fontId="33" fillId="24" borderId="49" xfId="0" applyFont="1" applyFill="1" applyBorder="1" applyAlignment="1">
      <alignment horizontal="center" vertical="top"/>
    </xf>
    <xf numFmtId="0" fontId="33" fillId="24" borderId="90" xfId="0" applyFont="1" applyFill="1" applyBorder="1" applyAlignment="1">
      <alignment horizontal="center" vertical="top"/>
    </xf>
    <xf numFmtId="0" fontId="33" fillId="24" borderId="91" xfId="0" applyFont="1" applyFill="1" applyBorder="1" applyAlignment="1">
      <alignment horizontal="center" vertical="top"/>
    </xf>
    <xf numFmtId="0" fontId="33" fillId="24" borderId="72" xfId="0" applyFont="1" applyFill="1" applyBorder="1" applyAlignment="1">
      <alignment horizontal="center" vertical="top"/>
    </xf>
    <xf numFmtId="0" fontId="45" fillId="0" borderId="92" xfId="0" applyFont="1" applyFill="1" applyBorder="1" applyAlignment="1">
      <alignment horizontal="center" vertical="top" wrapText="1"/>
    </xf>
    <xf numFmtId="0" fontId="22" fillId="24" borderId="42" xfId="0" applyFont="1" applyFill="1" applyBorder="1" applyAlignment="1">
      <alignment horizontal="center" vertical="top"/>
    </xf>
    <xf numFmtId="1" fontId="22" fillId="0" borderId="42" xfId="0" applyNumberFormat="1" applyFont="1" applyFill="1" applyBorder="1" applyAlignment="1">
      <alignment horizontal="center" vertical="top"/>
    </xf>
    <xf numFmtId="0" fontId="22" fillId="0" borderId="92" xfId="0" applyFont="1" applyFill="1" applyBorder="1" applyAlignment="1">
      <alignment horizontal="center" vertical="top"/>
    </xf>
    <xf numFmtId="1" fontId="34" fillId="0" borderId="41" xfId="0" applyNumberFormat="1" applyFont="1" applyFill="1" applyBorder="1" applyAlignment="1">
      <alignment horizontal="center" vertical="top"/>
    </xf>
    <xf numFmtId="0" fontId="34" fillId="0" borderId="93" xfId="0" applyFont="1" applyFill="1" applyBorder="1" applyAlignment="1">
      <alignment horizontal="center" vertical="top"/>
    </xf>
    <xf numFmtId="1" fontId="34" fillId="0" borderId="93" xfId="0" applyNumberFormat="1" applyFont="1" applyFill="1" applyBorder="1" applyAlignment="1">
      <alignment horizontal="center" vertical="top"/>
    </xf>
    <xf numFmtId="1" fontId="22" fillId="0" borderId="69" xfId="0" applyNumberFormat="1" applyFont="1" applyFill="1" applyBorder="1" applyAlignment="1">
      <alignment horizontal="center" vertical="top"/>
    </xf>
    <xf numFmtId="1" fontId="22" fillId="0" borderId="68" xfId="0" applyNumberFormat="1" applyFont="1" applyFill="1" applyBorder="1" applyAlignment="1">
      <alignment horizontal="center" vertical="top"/>
    </xf>
    <xf numFmtId="1" fontId="22" fillId="0" borderId="94" xfId="0" applyNumberFormat="1" applyFont="1" applyFill="1" applyBorder="1" applyAlignment="1">
      <alignment horizontal="center" vertical="top"/>
    </xf>
    <xf numFmtId="0" fontId="22" fillId="0" borderId="95" xfId="0" applyFont="1" applyFill="1" applyBorder="1" applyAlignment="1">
      <alignment horizontal="center" vertical="top"/>
    </xf>
    <xf numFmtId="0" fontId="0" fillId="0" borderId="70" xfId="0" applyBorder="1" applyAlignment="1">
      <alignment/>
    </xf>
    <xf numFmtId="0" fontId="73" fillId="0" borderId="0" xfId="0" applyFont="1" applyFill="1" applyBorder="1" applyAlignment="1">
      <alignment horizontal="left" vertical="top"/>
    </xf>
    <xf numFmtId="0" fontId="73" fillId="0" borderId="0" xfId="0" applyFont="1" applyFill="1" applyBorder="1" applyAlignment="1">
      <alignment vertical="center"/>
    </xf>
    <xf numFmtId="0" fontId="73" fillId="0" borderId="12" xfId="0" applyFont="1" applyFill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49" fillId="26" borderId="75" xfId="0" applyFont="1" applyFill="1" applyBorder="1" applyAlignment="1">
      <alignment/>
    </xf>
    <xf numFmtId="0" fontId="49" fillId="26" borderId="79" xfId="0" applyFont="1" applyFill="1" applyBorder="1" applyAlignment="1">
      <alignment/>
    </xf>
    <xf numFmtId="0" fontId="0" fillId="0" borderId="70" xfId="0" applyBorder="1" applyAlignment="1">
      <alignment horizontal="center"/>
    </xf>
    <xf numFmtId="0" fontId="49" fillId="26" borderId="98" xfId="0" applyFont="1" applyFill="1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14" fontId="49" fillId="26" borderId="78" xfId="0" applyNumberFormat="1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49" fillId="26" borderId="80" xfId="0" applyFont="1" applyFill="1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68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37" fillId="0" borderId="114" xfId="0" applyFont="1" applyFill="1" applyBorder="1" applyAlignment="1">
      <alignment horizontal="center" vertical="top" wrapText="1"/>
    </xf>
    <xf numFmtId="0" fontId="27" fillId="0" borderId="115" xfId="0" applyFont="1" applyFill="1" applyBorder="1" applyAlignment="1">
      <alignment horizontal="center" vertical="top" wrapText="1"/>
    </xf>
    <xf numFmtId="1" fontId="22" fillId="0" borderId="64" xfId="0" applyNumberFormat="1" applyFont="1" applyFill="1" applyBorder="1" applyAlignment="1">
      <alignment horizontal="center" vertical="top" wrapText="1"/>
    </xf>
    <xf numFmtId="0" fontId="33" fillId="27" borderId="74" xfId="0" applyFont="1" applyFill="1" applyBorder="1" applyAlignment="1">
      <alignment horizontal="center" vertical="top" wrapText="1"/>
    </xf>
    <xf numFmtId="0" fontId="33" fillId="27" borderId="116" xfId="0" applyFont="1" applyFill="1" applyBorder="1" applyAlignment="1">
      <alignment horizontal="center" vertical="top" wrapText="1"/>
    </xf>
    <xf numFmtId="1" fontId="22" fillId="27" borderId="62" xfId="0" applyNumberFormat="1" applyFont="1" applyFill="1" applyBorder="1" applyAlignment="1">
      <alignment horizontal="center" vertical="top" wrapText="1"/>
    </xf>
    <xf numFmtId="1" fontId="22" fillId="27" borderId="63" xfId="0" applyNumberFormat="1" applyFont="1" applyFill="1" applyBorder="1" applyAlignment="1">
      <alignment horizontal="center" vertical="top" wrapText="1"/>
    </xf>
    <xf numFmtId="1" fontId="22" fillId="27" borderId="76" xfId="0" applyNumberFormat="1" applyFont="1" applyFill="1" applyBorder="1" applyAlignment="1">
      <alignment horizontal="center" vertical="top" wrapText="1"/>
    </xf>
    <xf numFmtId="0" fontId="27" fillId="0" borderId="73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/>
    </xf>
    <xf numFmtId="1" fontId="33" fillId="24" borderId="39" xfId="0" applyNumberFormat="1" applyFont="1" applyFill="1" applyBorder="1" applyAlignment="1">
      <alignment horizontal="center" vertical="top"/>
    </xf>
    <xf numFmtId="1" fontId="33" fillId="24" borderId="17" xfId="0" applyNumberFormat="1" applyFont="1" applyFill="1" applyBorder="1" applyAlignment="1">
      <alignment horizontal="center" vertical="top"/>
    </xf>
    <xf numFmtId="0" fontId="33" fillId="0" borderId="39" xfId="0" applyFont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1" fontId="33" fillId="0" borderId="17" xfId="0" applyNumberFormat="1" applyFont="1" applyBorder="1" applyAlignment="1">
      <alignment horizontal="center" vertical="top"/>
    </xf>
    <xf numFmtId="1" fontId="33" fillId="0" borderId="40" xfId="0" applyNumberFormat="1" applyFont="1" applyBorder="1" applyAlignment="1">
      <alignment horizontal="center" vertical="top"/>
    </xf>
    <xf numFmtId="0" fontId="33" fillId="0" borderId="18" xfId="0" applyFont="1" applyBorder="1" applyAlignment="1">
      <alignment horizontal="center" vertical="top"/>
    </xf>
    <xf numFmtId="0" fontId="33" fillId="24" borderId="52" xfId="0" applyFont="1" applyFill="1" applyBorder="1" applyAlignment="1">
      <alignment horizontal="center" vertical="top"/>
    </xf>
    <xf numFmtId="0" fontId="33" fillId="24" borderId="48" xfId="0" applyFont="1" applyFill="1" applyBorder="1" applyAlignment="1">
      <alignment horizontal="center" vertical="top"/>
    </xf>
    <xf numFmtId="0" fontId="32" fillId="24" borderId="64" xfId="0" applyFont="1" applyFill="1" applyBorder="1" applyAlignment="1">
      <alignment horizontal="center" vertical="top"/>
    </xf>
    <xf numFmtId="1" fontId="32" fillId="0" borderId="47" xfId="0" applyNumberFormat="1" applyFont="1" applyBorder="1" applyAlignment="1">
      <alignment horizontal="center" vertical="top"/>
    </xf>
    <xf numFmtId="0" fontId="32" fillId="0" borderId="47" xfId="0" applyFont="1" applyFill="1" applyBorder="1" applyAlignment="1">
      <alignment horizontal="center" vertical="top"/>
    </xf>
    <xf numFmtId="1" fontId="32" fillId="0" borderId="65" xfId="0" applyNumberFormat="1" applyFont="1" applyFill="1" applyBorder="1" applyAlignment="1">
      <alignment horizontal="center" vertical="top"/>
    </xf>
    <xf numFmtId="1" fontId="32" fillId="24" borderId="65" xfId="0" applyNumberFormat="1" applyFont="1" applyFill="1" applyBorder="1" applyAlignment="1">
      <alignment horizontal="center" vertical="top"/>
    </xf>
    <xf numFmtId="1" fontId="33" fillId="24" borderId="52" xfId="0" applyNumberFormat="1" applyFont="1" applyFill="1" applyBorder="1" applyAlignment="1">
      <alignment horizontal="center" vertical="top"/>
    </xf>
    <xf numFmtId="1" fontId="33" fillId="24" borderId="47" xfId="0" applyNumberFormat="1" applyFont="1" applyFill="1" applyBorder="1" applyAlignment="1">
      <alignment horizontal="center" vertical="top"/>
    </xf>
    <xf numFmtId="0" fontId="33" fillId="0" borderId="52" xfId="0" applyFont="1" applyBorder="1" applyAlignment="1">
      <alignment horizontal="center" vertical="top"/>
    </xf>
    <xf numFmtId="0" fontId="33" fillId="0" borderId="47" xfId="0" applyFont="1" applyBorder="1" applyAlignment="1">
      <alignment horizontal="center" vertical="top"/>
    </xf>
    <xf numFmtId="1" fontId="33" fillId="0" borderId="47" xfId="0" applyNumberFormat="1" applyFont="1" applyBorder="1" applyAlignment="1">
      <alignment horizontal="center" vertical="top"/>
    </xf>
    <xf numFmtId="1" fontId="33" fillId="0" borderId="48" xfId="0" applyNumberFormat="1" applyFont="1" applyBorder="1" applyAlignment="1">
      <alignment horizontal="center" vertical="top"/>
    </xf>
    <xf numFmtId="0" fontId="33" fillId="0" borderId="65" xfId="0" applyFont="1" applyBorder="1" applyAlignment="1">
      <alignment horizontal="center" vertical="top"/>
    </xf>
    <xf numFmtId="0" fontId="50" fillId="27" borderId="74" xfId="0" applyFont="1" applyFill="1" applyBorder="1" applyAlignment="1">
      <alignment horizontal="center" vertical="top"/>
    </xf>
    <xf numFmtId="0" fontId="69" fillId="28" borderId="116" xfId="0" applyFont="1" applyFill="1" applyBorder="1" applyAlignment="1">
      <alignment horizontal="center" vertical="top" wrapText="1"/>
    </xf>
    <xf numFmtId="0" fontId="50" fillId="27" borderId="61" xfId="0" applyFont="1" applyFill="1" applyBorder="1" applyAlignment="1">
      <alignment horizontal="center" vertical="top"/>
    </xf>
    <xf numFmtId="0" fontId="50" fillId="27" borderId="62" xfId="0" applyFont="1" applyFill="1" applyBorder="1" applyAlignment="1">
      <alignment horizontal="center" vertical="top"/>
    </xf>
    <xf numFmtId="0" fontId="50" fillId="27" borderId="76" xfId="0" applyFont="1" applyFill="1" applyBorder="1" applyAlignment="1">
      <alignment horizontal="center" vertical="top"/>
    </xf>
    <xf numFmtId="1" fontId="50" fillId="27" borderId="77" xfId="0" applyNumberFormat="1" applyFont="1" applyFill="1" applyBorder="1" applyAlignment="1">
      <alignment horizontal="center" vertical="top"/>
    </xf>
    <xf numFmtId="0" fontId="32" fillId="24" borderId="20" xfId="0" applyFont="1" applyFill="1" applyBorder="1" applyAlignment="1">
      <alignment horizontal="center" vertical="top"/>
    </xf>
    <xf numFmtId="1" fontId="32" fillId="0" borderId="17" xfId="0" applyNumberFormat="1" applyFont="1" applyBorder="1" applyAlignment="1">
      <alignment horizontal="center" vertical="top"/>
    </xf>
    <xf numFmtId="1" fontId="32" fillId="24" borderId="18" xfId="0" applyNumberFormat="1" applyFont="1" applyFill="1" applyBorder="1" applyAlignment="1">
      <alignment horizontal="center" vertical="top"/>
    </xf>
    <xf numFmtId="0" fontId="33" fillId="24" borderId="18" xfId="0" applyFont="1" applyFill="1" applyBorder="1" applyAlignment="1">
      <alignment horizontal="center" vertical="top"/>
    </xf>
    <xf numFmtId="0" fontId="69" fillId="26" borderId="116" xfId="0" applyFont="1" applyFill="1" applyBorder="1" applyAlignment="1">
      <alignment horizontal="center" vertical="center" wrapText="1"/>
    </xf>
    <xf numFmtId="0" fontId="50" fillId="26" borderId="61" xfId="0" applyFont="1" applyFill="1" applyBorder="1" applyAlignment="1">
      <alignment horizontal="center" vertical="top"/>
    </xf>
    <xf numFmtId="0" fontId="50" fillId="26" borderId="62" xfId="0" applyFont="1" applyFill="1" applyBorder="1" applyAlignment="1">
      <alignment horizontal="center" vertical="top"/>
    </xf>
    <xf numFmtId="0" fontId="50" fillId="26" borderId="63" xfId="0" applyFont="1" applyFill="1" applyBorder="1" applyAlignment="1">
      <alignment horizontal="center" vertical="top"/>
    </xf>
    <xf numFmtId="1" fontId="50" fillId="26" borderId="62" xfId="0" applyNumberFormat="1" applyFont="1" applyFill="1" applyBorder="1" applyAlignment="1">
      <alignment horizontal="center" vertical="top"/>
    </xf>
    <xf numFmtId="0" fontId="27" fillId="0" borderId="115" xfId="0" applyFont="1" applyFill="1" applyBorder="1" applyAlignment="1">
      <alignment horizontal="center" vertical="center" wrapText="1"/>
    </xf>
    <xf numFmtId="1" fontId="23" fillId="0" borderId="47" xfId="0" applyNumberFormat="1" applyFont="1" applyFill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/>
    </xf>
    <xf numFmtId="1" fontId="32" fillId="24" borderId="109" xfId="0" applyNumberFormat="1" applyFont="1" applyFill="1" applyBorder="1" applyAlignment="1">
      <alignment horizontal="center" vertical="top"/>
    </xf>
    <xf numFmtId="1" fontId="32" fillId="24" borderId="97" xfId="0" applyNumberFormat="1" applyFont="1" applyFill="1" applyBorder="1" applyAlignment="1">
      <alignment horizontal="center" vertical="top"/>
    </xf>
    <xf numFmtId="1" fontId="40" fillId="24" borderId="97" xfId="0" applyNumberFormat="1" applyFont="1" applyFill="1" applyBorder="1" applyAlignment="1">
      <alignment horizontal="center" vertical="top"/>
    </xf>
    <xf numFmtId="0" fontId="32" fillId="0" borderId="52" xfId="0" applyFont="1" applyBorder="1" applyAlignment="1">
      <alignment horizontal="center" vertical="top"/>
    </xf>
    <xf numFmtId="1" fontId="32" fillId="0" borderId="48" xfId="0" applyNumberFormat="1" applyFont="1" applyBorder="1" applyAlignment="1">
      <alignment horizontal="center" vertical="top"/>
    </xf>
    <xf numFmtId="1" fontId="32" fillId="24" borderId="64" xfId="0" applyNumberFormat="1" applyFont="1" applyFill="1" applyBorder="1" applyAlignment="1">
      <alignment horizontal="center" vertical="top"/>
    </xf>
    <xf numFmtId="0" fontId="32" fillId="0" borderId="65" xfId="0" applyFont="1" applyBorder="1" applyAlignment="1">
      <alignment horizontal="center" vertical="top"/>
    </xf>
    <xf numFmtId="0" fontId="32" fillId="24" borderId="65" xfId="0" applyFont="1" applyFill="1" applyBorder="1" applyAlignment="1">
      <alignment horizontal="center" vertical="top"/>
    </xf>
    <xf numFmtId="0" fontId="32" fillId="24" borderId="71" xfId="0" applyFont="1" applyFill="1" applyBorder="1" applyAlignment="1">
      <alignment horizontal="center" vertical="top"/>
    </xf>
    <xf numFmtId="0" fontId="32" fillId="0" borderId="70" xfId="0" applyFont="1" applyFill="1" applyBorder="1" applyAlignment="1">
      <alignment horizontal="center" vertical="top"/>
    </xf>
    <xf numFmtId="0" fontId="61" fillId="0" borderId="39" xfId="0" applyFont="1" applyFill="1" applyBorder="1" applyAlignment="1">
      <alignment horizontal="center" vertical="top"/>
    </xf>
    <xf numFmtId="0" fontId="61" fillId="0" borderId="17" xfId="0" applyFont="1" applyFill="1" applyBorder="1" applyAlignment="1">
      <alignment horizontal="center" vertical="top"/>
    </xf>
    <xf numFmtId="1" fontId="23" fillId="0" borderId="17" xfId="0" applyNumberFormat="1" applyFont="1" applyFill="1" applyBorder="1" applyAlignment="1">
      <alignment horizontal="center" vertical="top"/>
    </xf>
    <xf numFmtId="0" fontId="41" fillId="0" borderId="17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9" fillId="0" borderId="40" xfId="0" applyFont="1" applyFill="1" applyBorder="1" applyAlignment="1">
      <alignment horizontal="center" vertical="top"/>
    </xf>
    <xf numFmtId="0" fontId="22" fillId="7" borderId="52" xfId="0" applyFont="1" applyFill="1" applyBorder="1" applyAlignment="1">
      <alignment vertical="top"/>
    </xf>
    <xf numFmtId="0" fontId="22" fillId="7" borderId="47" xfId="0" applyFont="1" applyFill="1" applyBorder="1" applyAlignment="1">
      <alignment vertical="top"/>
    </xf>
    <xf numFmtId="0" fontId="62" fillId="7" borderId="52" xfId="0" applyFont="1" applyFill="1" applyBorder="1" applyAlignment="1">
      <alignment horizontal="center" vertical="top"/>
    </xf>
    <xf numFmtId="0" fontId="62" fillId="7" borderId="47" xfId="0" applyFont="1" applyFill="1" applyBorder="1" applyAlignment="1">
      <alignment horizontal="center" vertical="top"/>
    </xf>
    <xf numFmtId="0" fontId="62" fillId="7" borderId="48" xfId="0" applyFont="1" applyFill="1" applyBorder="1" applyAlignment="1">
      <alignment horizontal="center" vertical="top"/>
    </xf>
    <xf numFmtId="0" fontId="22" fillId="7" borderId="64" xfId="0" applyFont="1" applyFill="1" applyBorder="1" applyAlignment="1">
      <alignment horizontal="center" vertical="top"/>
    </xf>
    <xf numFmtId="0" fontId="22" fillId="7" borderId="47" xfId="0" applyFont="1" applyFill="1" applyBorder="1" applyAlignment="1">
      <alignment horizontal="center" vertical="top"/>
    </xf>
    <xf numFmtId="0" fontId="22" fillId="7" borderId="65" xfId="0" applyFont="1" applyFill="1" applyBorder="1" applyAlignment="1">
      <alignment horizontal="center" vertical="top"/>
    </xf>
    <xf numFmtId="0" fontId="22" fillId="7" borderId="52" xfId="0" applyFont="1" applyFill="1" applyBorder="1" applyAlignment="1">
      <alignment horizontal="center" vertical="top"/>
    </xf>
    <xf numFmtId="0" fontId="22" fillId="7" borderId="71" xfId="0" applyFont="1" applyFill="1" applyBorder="1" applyAlignment="1">
      <alignment horizontal="center" vertical="top"/>
    </xf>
    <xf numFmtId="0" fontId="22" fillId="7" borderId="48" xfId="0" applyFont="1" applyFill="1" applyBorder="1" applyAlignment="1">
      <alignment horizontal="center" vertical="top"/>
    </xf>
    <xf numFmtId="0" fontId="50" fillId="27" borderId="116" xfId="0" applyFont="1" applyFill="1" applyBorder="1" applyAlignment="1">
      <alignment horizontal="center" vertical="center" wrapText="1"/>
    </xf>
    <xf numFmtId="0" fontId="25" fillId="27" borderId="61" xfId="0" applyFont="1" applyFill="1" applyBorder="1" applyAlignment="1">
      <alignment horizontal="center" vertical="top"/>
    </xf>
    <xf numFmtId="0" fontId="25" fillId="27" borderId="62" xfId="0" applyFont="1" applyFill="1" applyBorder="1" applyAlignment="1">
      <alignment horizontal="center" vertical="top"/>
    </xf>
    <xf numFmtId="0" fontId="25" fillId="27" borderId="63" xfId="0" applyFont="1" applyFill="1" applyBorder="1" applyAlignment="1">
      <alignment horizontal="center" vertical="top"/>
    </xf>
    <xf numFmtId="0" fontId="25" fillId="27" borderId="76" xfId="0" applyFont="1" applyFill="1" applyBorder="1" applyAlignment="1">
      <alignment horizontal="center" vertical="top"/>
    </xf>
    <xf numFmtId="1" fontId="25" fillId="27" borderId="62" xfId="0" applyNumberFormat="1" applyFont="1" applyFill="1" applyBorder="1" applyAlignment="1">
      <alignment horizontal="center" vertical="top" wrapText="1"/>
    </xf>
    <xf numFmtId="0" fontId="33" fillId="26" borderId="78" xfId="0" applyFont="1" applyFill="1" applyBorder="1" applyAlignment="1">
      <alignment horizontal="center" vertical="top"/>
    </xf>
    <xf numFmtId="0" fontId="33" fillId="26" borderId="78" xfId="0" applyFont="1" applyFill="1" applyBorder="1" applyAlignment="1">
      <alignment horizontal="center" vertical="center" wrapText="1"/>
    </xf>
    <xf numFmtId="0" fontId="23" fillId="26" borderId="76" xfId="0" applyFont="1" applyFill="1" applyBorder="1" applyAlignment="1">
      <alignment horizontal="center" vertical="top"/>
    </xf>
    <xf numFmtId="1" fontId="23" fillId="26" borderId="62" xfId="0" applyNumberFormat="1" applyFont="1" applyFill="1" applyBorder="1" applyAlignment="1">
      <alignment horizontal="center" vertical="top" wrapText="1"/>
    </xf>
    <xf numFmtId="0" fontId="23" fillId="26" borderId="62" xfId="0" applyFont="1" applyFill="1" applyBorder="1" applyAlignment="1">
      <alignment horizontal="center" vertical="top"/>
    </xf>
    <xf numFmtId="0" fontId="23" fillId="26" borderId="63" xfId="0" applyFont="1" applyFill="1" applyBorder="1" applyAlignment="1">
      <alignment horizontal="center" vertical="top"/>
    </xf>
    <xf numFmtId="0" fontId="23" fillId="26" borderId="117" xfId="0" applyFont="1" applyFill="1" applyBorder="1" applyAlignment="1">
      <alignment horizontal="center" vertical="top"/>
    </xf>
    <xf numFmtId="0" fontId="23" fillId="26" borderId="63" xfId="0" applyFont="1" applyFill="1" applyBorder="1" applyAlignment="1">
      <alignment horizontal="center" vertical="top"/>
    </xf>
    <xf numFmtId="1" fontId="23" fillId="0" borderId="45" xfId="0" applyNumberFormat="1" applyFont="1" applyFill="1" applyBorder="1" applyAlignment="1">
      <alignment horizontal="center" vertical="top" wrapText="1"/>
    </xf>
    <xf numFmtId="0" fontId="27" fillId="0" borderId="118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top"/>
    </xf>
    <xf numFmtId="1" fontId="33" fillId="0" borderId="47" xfId="0" applyNumberFormat="1" applyFont="1" applyFill="1" applyBorder="1" applyAlignment="1">
      <alignment horizontal="center" vertical="top"/>
    </xf>
    <xf numFmtId="1" fontId="33" fillId="0" borderId="48" xfId="0" applyNumberFormat="1" applyFont="1" applyFill="1" applyBorder="1" applyAlignment="1">
      <alignment horizontal="center" vertical="top"/>
    </xf>
    <xf numFmtId="0" fontId="23" fillId="24" borderId="52" xfId="0" applyFont="1" applyFill="1" applyBorder="1" applyAlignment="1">
      <alignment horizontal="center" vertical="top"/>
    </xf>
    <xf numFmtId="0" fontId="23" fillId="24" borderId="47" xfId="0" applyFont="1" applyFill="1" applyBorder="1" applyAlignment="1">
      <alignment horizontal="center" vertical="top"/>
    </xf>
    <xf numFmtId="0" fontId="23" fillId="24" borderId="48" xfId="0" applyFont="1" applyFill="1" applyBorder="1" applyAlignment="1">
      <alignment horizontal="center" vertical="top"/>
    </xf>
    <xf numFmtId="0" fontId="23" fillId="24" borderId="64" xfId="0" applyFont="1" applyFill="1" applyBorder="1" applyAlignment="1">
      <alignment horizontal="center" vertical="top"/>
    </xf>
    <xf numFmtId="0" fontId="23" fillId="24" borderId="65" xfId="0" applyFont="1" applyFill="1" applyBorder="1" applyAlignment="1">
      <alignment horizontal="center" vertical="top"/>
    </xf>
    <xf numFmtId="0" fontId="23" fillId="24" borderId="71" xfId="0" applyFont="1" applyFill="1" applyBorder="1" applyAlignment="1">
      <alignment horizontal="center" vertical="top"/>
    </xf>
    <xf numFmtId="0" fontId="32" fillId="26" borderId="78" xfId="0" applyFont="1" applyFill="1" applyBorder="1" applyAlignment="1">
      <alignment horizontal="center" vertical="top"/>
    </xf>
    <xf numFmtId="1" fontId="23" fillId="26" borderId="61" xfId="0" applyNumberFormat="1" applyFont="1" applyFill="1" applyBorder="1" applyAlignment="1">
      <alignment horizontal="center" vertical="top" wrapText="1"/>
    </xf>
    <xf numFmtId="0" fontId="23" fillId="26" borderId="61" xfId="0" applyFont="1" applyFill="1" applyBorder="1" applyAlignment="1">
      <alignment horizontal="center" vertical="top"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22" xfId="0" applyBorder="1" applyAlignment="1">
      <alignment/>
    </xf>
    <xf numFmtId="0" fontId="49" fillId="26" borderId="79" xfId="0" applyFont="1" applyFill="1" applyBorder="1" applyAlignment="1">
      <alignment horizontal="center"/>
    </xf>
    <xf numFmtId="0" fontId="49" fillId="26" borderId="75" xfId="0" applyFont="1" applyFill="1" applyBorder="1" applyAlignment="1">
      <alignment horizontal="center"/>
    </xf>
    <xf numFmtId="0" fontId="49" fillId="26" borderId="80" xfId="0" applyFont="1" applyFill="1" applyBorder="1" applyAlignment="1">
      <alignment horizontal="center"/>
    </xf>
    <xf numFmtId="0" fontId="0" fillId="0" borderId="123" xfId="0" applyBorder="1" applyAlignment="1">
      <alignment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6" xfId="0" applyBorder="1" applyAlignment="1">
      <alignment/>
    </xf>
    <xf numFmtId="0" fontId="0" fillId="0" borderId="128" xfId="0" applyBorder="1" applyAlignment="1">
      <alignment/>
    </xf>
    <xf numFmtId="0" fontId="0" fillId="0" borderId="125" xfId="0" applyBorder="1" applyAlignment="1">
      <alignment/>
    </xf>
    <xf numFmtId="0" fontId="0" fillId="0" borderId="127" xfId="0" applyBorder="1" applyAlignment="1">
      <alignment/>
    </xf>
    <xf numFmtId="1" fontId="23" fillId="0" borderId="52" xfId="0" applyNumberFormat="1" applyFont="1" applyFill="1" applyBorder="1" applyAlignment="1">
      <alignment horizontal="center" vertical="top" wrapText="1"/>
    </xf>
    <xf numFmtId="1" fontId="23" fillId="0" borderId="48" xfId="0" applyNumberFormat="1" applyFont="1" applyFill="1" applyBorder="1" applyAlignment="1">
      <alignment horizontal="center" vertical="top" wrapText="1"/>
    </xf>
    <xf numFmtId="16" fontId="32" fillId="0" borderId="35" xfId="0" applyNumberFormat="1" applyFont="1" applyFill="1" applyBorder="1" applyAlignment="1">
      <alignment horizontal="center" vertical="top"/>
    </xf>
    <xf numFmtId="0" fontId="32" fillId="0" borderId="36" xfId="0" applyFont="1" applyFill="1" applyBorder="1" applyAlignment="1">
      <alignment horizontal="center" vertical="top"/>
    </xf>
    <xf numFmtId="49" fontId="32" fillId="0" borderId="36" xfId="0" applyNumberFormat="1" applyFont="1" applyFill="1" applyBorder="1" applyAlignment="1">
      <alignment horizontal="center" vertical="top" wrapText="1"/>
    </xf>
    <xf numFmtId="16" fontId="78" fillId="0" borderId="39" xfId="0" applyNumberFormat="1" applyFont="1" applyFill="1" applyBorder="1" applyAlignment="1">
      <alignment horizontal="center" vertical="top"/>
    </xf>
    <xf numFmtId="49" fontId="32" fillId="0" borderId="40" xfId="0" applyNumberFormat="1" applyFont="1" applyFill="1" applyBorder="1" applyAlignment="1">
      <alignment horizontal="center" vertical="top" wrapText="1"/>
    </xf>
    <xf numFmtId="0" fontId="0" fillId="0" borderId="70" xfId="0" applyFill="1" applyBorder="1" applyAlignment="1">
      <alignment/>
    </xf>
    <xf numFmtId="0" fontId="0" fillId="0" borderId="129" xfId="0" applyFill="1" applyBorder="1" applyAlignment="1">
      <alignment/>
    </xf>
    <xf numFmtId="0" fontId="22" fillId="0" borderId="71" xfId="0" applyFont="1" applyFill="1" applyBorder="1" applyAlignment="1">
      <alignment horizontal="center" vertical="top"/>
    </xf>
    <xf numFmtId="0" fontId="0" fillId="0" borderId="126" xfId="0" applyFill="1" applyBorder="1" applyAlignment="1">
      <alignment/>
    </xf>
    <xf numFmtId="0" fontId="33" fillId="0" borderId="130" xfId="0" applyFont="1" applyFill="1" applyBorder="1" applyAlignment="1">
      <alignment horizontal="center" vertical="top"/>
    </xf>
    <xf numFmtId="0" fontId="22" fillId="0" borderId="130" xfId="0" applyFont="1" applyFill="1" applyBorder="1" applyAlignment="1">
      <alignment horizontal="center" vertical="top"/>
    </xf>
    <xf numFmtId="0" fontId="23" fillId="0" borderId="130" xfId="0" applyFont="1" applyFill="1" applyBorder="1" applyAlignment="1">
      <alignment horizontal="center" vertical="top"/>
    </xf>
    <xf numFmtId="0" fontId="33" fillId="0" borderId="126" xfId="0" applyFont="1" applyFill="1" applyBorder="1" applyAlignment="1">
      <alignment horizontal="center" vertical="top"/>
    </xf>
    <xf numFmtId="0" fontId="22" fillId="0" borderId="126" xfId="0" applyFont="1" applyFill="1" applyBorder="1" applyAlignment="1">
      <alignment horizontal="center" vertical="top"/>
    </xf>
    <xf numFmtId="0" fontId="22" fillId="7" borderId="126" xfId="0" applyFont="1" applyFill="1" applyBorder="1" applyAlignment="1">
      <alignment horizontal="center" vertical="top"/>
    </xf>
    <xf numFmtId="0" fontId="23" fillId="0" borderId="126" xfId="0" applyFont="1" applyFill="1" applyBorder="1" applyAlignment="1">
      <alignment horizontal="center" vertical="top"/>
    </xf>
    <xf numFmtId="0" fontId="22" fillId="0" borderId="97" xfId="0" applyFont="1" applyFill="1" applyBorder="1" applyAlignment="1">
      <alignment horizontal="center" vertical="top"/>
    </xf>
    <xf numFmtId="0" fontId="22" fillId="0" borderId="131" xfId="0" applyFont="1" applyFill="1" applyBorder="1" applyAlignment="1">
      <alignment horizontal="center" vertical="top"/>
    </xf>
    <xf numFmtId="0" fontId="22" fillId="7" borderId="132" xfId="0" applyFont="1" applyFill="1" applyBorder="1" applyAlignment="1">
      <alignment horizontal="center" vertical="top"/>
    </xf>
    <xf numFmtId="0" fontId="22" fillId="0" borderId="132" xfId="0" applyFont="1" applyFill="1" applyBorder="1" applyAlignment="1">
      <alignment horizontal="center" vertical="top"/>
    </xf>
    <xf numFmtId="0" fontId="33" fillId="0" borderId="70" xfId="0" applyFont="1" applyFill="1" applyBorder="1" applyAlignment="1">
      <alignment horizontal="center" vertical="top"/>
    </xf>
    <xf numFmtId="0" fontId="33" fillId="0" borderId="71" xfId="0" applyFont="1" applyFill="1" applyBorder="1" applyAlignment="1">
      <alignment horizontal="center" vertical="top"/>
    </xf>
    <xf numFmtId="0" fontId="33" fillId="0" borderId="132" xfId="0" applyFont="1" applyFill="1" applyBorder="1" applyAlignment="1">
      <alignment horizontal="center" vertical="top"/>
    </xf>
    <xf numFmtId="0" fontId="33" fillId="0" borderId="131" xfId="0" applyFont="1" applyFill="1" applyBorder="1" applyAlignment="1">
      <alignment horizontal="center" vertical="top"/>
    </xf>
    <xf numFmtId="0" fontId="0" fillId="0" borderId="133" xfId="0" applyFill="1" applyBorder="1" applyAlignment="1">
      <alignment/>
    </xf>
    <xf numFmtId="1" fontId="23" fillId="0" borderId="49" xfId="0" applyNumberFormat="1" applyFont="1" applyFill="1" applyBorder="1" applyAlignment="1">
      <alignment horizontal="center" vertical="top" wrapText="1"/>
    </xf>
    <xf numFmtId="0" fontId="23" fillId="0" borderId="134" xfId="0" applyFont="1" applyFill="1" applyBorder="1" applyAlignment="1">
      <alignment horizontal="center" vertical="top"/>
    </xf>
    <xf numFmtId="0" fontId="32" fillId="0" borderId="52" xfId="0" applyFont="1" applyFill="1" applyBorder="1" applyAlignment="1">
      <alignment horizontal="center" vertical="top"/>
    </xf>
    <xf numFmtId="1" fontId="32" fillId="0" borderId="35" xfId="0" applyNumberFormat="1" applyFont="1" applyFill="1" applyBorder="1" applyAlignment="1">
      <alignment horizontal="center" vertical="top"/>
    </xf>
    <xf numFmtId="1" fontId="23" fillId="0" borderId="65" xfId="0" applyNumberFormat="1" applyFont="1" applyFill="1" applyBorder="1" applyAlignment="1">
      <alignment horizontal="center" vertical="top" wrapText="1"/>
    </xf>
    <xf numFmtId="1" fontId="61" fillId="0" borderId="52" xfId="0" applyNumberFormat="1" applyFont="1" applyBorder="1" applyAlignment="1">
      <alignment horizontal="center" vertical="top" wrapText="1"/>
    </xf>
    <xf numFmtId="1" fontId="61" fillId="0" borderId="47" xfId="0" applyNumberFormat="1" applyFont="1" applyBorder="1" applyAlignment="1">
      <alignment horizontal="center" vertical="top" wrapText="1"/>
    </xf>
    <xf numFmtId="1" fontId="61" fillId="0" borderId="48" xfId="0" applyNumberFormat="1" applyFont="1" applyBorder="1" applyAlignment="1">
      <alignment horizontal="center" vertical="top" wrapText="1"/>
    </xf>
    <xf numFmtId="1" fontId="23" fillId="0" borderId="64" xfId="0" applyNumberFormat="1" applyFont="1" applyBorder="1" applyAlignment="1">
      <alignment horizontal="center" vertical="top" wrapText="1"/>
    </xf>
    <xf numFmtId="1" fontId="23" fillId="0" borderId="65" xfId="0" applyNumberFormat="1" applyFont="1" applyBorder="1" applyAlignment="1">
      <alignment horizontal="center" vertical="top" wrapText="1"/>
    </xf>
    <xf numFmtId="1" fontId="23" fillId="0" borderId="71" xfId="0" applyNumberFormat="1" applyFont="1" applyBorder="1" applyAlignment="1">
      <alignment horizontal="center" vertical="top" wrapText="1"/>
    </xf>
    <xf numFmtId="1" fontId="23" fillId="0" borderId="48" xfId="0" applyNumberFormat="1" applyFont="1" applyBorder="1" applyAlignment="1">
      <alignment horizontal="center" vertical="top" wrapText="1"/>
    </xf>
    <xf numFmtId="1" fontId="23" fillId="0" borderId="71" xfId="0" applyNumberFormat="1" applyFont="1" applyFill="1" applyBorder="1" applyAlignment="1">
      <alignment horizontal="center" vertical="top" wrapText="1"/>
    </xf>
    <xf numFmtId="1" fontId="23" fillId="0" borderId="132" xfId="0" applyNumberFormat="1" applyFont="1" applyFill="1" applyBorder="1" applyAlignment="1">
      <alignment horizontal="center" vertical="top" wrapText="1"/>
    </xf>
    <xf numFmtId="1" fontId="23" fillId="0" borderId="126" xfId="0" applyNumberFormat="1" applyFont="1" applyFill="1" applyBorder="1" applyAlignment="1">
      <alignment horizontal="center" vertical="top" wrapText="1"/>
    </xf>
    <xf numFmtId="172" fontId="32" fillId="24" borderId="15" xfId="0" applyNumberFormat="1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2" fillId="0" borderId="130" xfId="0" applyFont="1" applyFill="1" applyBorder="1" applyAlignment="1">
      <alignment horizontal="center" vertical="top"/>
    </xf>
    <xf numFmtId="0" fontId="32" fillId="25" borderId="12" xfId="0" applyFont="1" applyFill="1" applyBorder="1" applyAlignment="1">
      <alignment horizontal="center" vertical="top"/>
    </xf>
    <xf numFmtId="0" fontId="32" fillId="0" borderId="126" xfId="0" applyFont="1" applyFill="1" applyBorder="1" applyAlignment="1">
      <alignment horizontal="center" vertical="top"/>
    </xf>
    <xf numFmtId="1" fontId="32" fillId="0" borderId="18" xfId="0" applyNumberFormat="1" applyFont="1" applyFill="1" applyBorder="1" applyAlignment="1">
      <alignment horizontal="center" vertical="top"/>
    </xf>
    <xf numFmtId="1" fontId="32" fillId="24" borderId="39" xfId="0" applyNumberFormat="1" applyFont="1" applyFill="1" applyBorder="1" applyAlignment="1">
      <alignment horizontal="center" vertical="top"/>
    </xf>
    <xf numFmtId="1" fontId="32" fillId="24" borderId="17" xfId="0" applyNumberFormat="1" applyFont="1" applyFill="1" applyBorder="1" applyAlignment="1">
      <alignment horizontal="center" vertical="top"/>
    </xf>
    <xf numFmtId="0" fontId="32" fillId="0" borderId="3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1" fontId="32" fillId="24" borderId="20" xfId="0" applyNumberFormat="1" applyFont="1" applyFill="1" applyBorder="1" applyAlignment="1">
      <alignment horizontal="center" vertical="top"/>
    </xf>
    <xf numFmtId="0" fontId="32" fillId="0" borderId="18" xfId="0" applyFont="1" applyFill="1" applyBorder="1" applyAlignment="1">
      <alignment horizontal="center" vertical="top"/>
    </xf>
    <xf numFmtId="0" fontId="32" fillId="24" borderId="17" xfId="0" applyFont="1" applyFill="1" applyBorder="1" applyAlignment="1">
      <alignment horizontal="center" vertical="top"/>
    </xf>
    <xf numFmtId="0" fontId="32" fillId="0" borderId="21" xfId="0" applyFont="1" applyFill="1" applyBorder="1" applyAlignment="1">
      <alignment horizontal="center" vertical="top"/>
    </xf>
    <xf numFmtId="0" fontId="32" fillId="24" borderId="40" xfId="0" applyFont="1" applyFill="1" applyBorder="1" applyAlignment="1">
      <alignment horizontal="center" vertical="top"/>
    </xf>
    <xf numFmtId="0" fontId="32" fillId="0" borderId="131" xfId="0" applyFont="1" applyFill="1" applyBorder="1" applyAlignment="1">
      <alignment horizontal="center" vertical="top"/>
    </xf>
    <xf numFmtId="0" fontId="32" fillId="0" borderId="48" xfId="0" applyFont="1" applyFill="1" applyBorder="1" applyAlignment="1">
      <alignment horizontal="center" vertical="top"/>
    </xf>
    <xf numFmtId="0" fontId="32" fillId="24" borderId="39" xfId="0" applyFont="1" applyFill="1" applyBorder="1" applyAlignment="1">
      <alignment horizontal="center" vertical="top"/>
    </xf>
    <xf numFmtId="0" fontId="32" fillId="24" borderId="18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3" fillId="0" borderId="130" xfId="0" applyFont="1" applyFill="1" applyBorder="1" applyAlignment="1">
      <alignment horizontal="center" vertical="top"/>
    </xf>
    <xf numFmtId="0" fontId="23" fillId="0" borderId="126" xfId="0" applyFont="1" applyFill="1" applyBorder="1" applyAlignment="1">
      <alignment horizontal="center" vertical="top"/>
    </xf>
    <xf numFmtId="0" fontId="27" fillId="25" borderId="55" xfId="0" applyFont="1" applyFill="1" applyBorder="1" applyAlignment="1">
      <alignment horizontal="center" vertical="top" wrapText="1"/>
    </xf>
    <xf numFmtId="0" fontId="23" fillId="0" borderId="47" xfId="0" applyFont="1" applyFill="1" applyBorder="1" applyAlignment="1">
      <alignment horizontal="center" vertical="top"/>
    </xf>
    <xf numFmtId="1" fontId="23" fillId="0" borderId="122" xfId="0" applyNumberFormat="1" applyFont="1" applyBorder="1" applyAlignment="1">
      <alignment horizontal="center" vertical="top" wrapText="1"/>
    </xf>
    <xf numFmtId="0" fontId="23" fillId="0" borderId="135" xfId="0" applyFont="1" applyFill="1" applyBorder="1" applyAlignment="1">
      <alignment horizontal="center" vertical="top"/>
    </xf>
    <xf numFmtId="0" fontId="23" fillId="0" borderId="136" xfId="0" applyFont="1" applyFill="1" applyBorder="1" applyAlignment="1">
      <alignment horizontal="center" vertical="top"/>
    </xf>
    <xf numFmtId="0" fontId="23" fillId="0" borderId="72" xfId="0" applyFont="1" applyFill="1" applyBorder="1" applyAlignment="1">
      <alignment horizontal="center" vertical="top"/>
    </xf>
    <xf numFmtId="0" fontId="23" fillId="0" borderId="137" xfId="0" applyFont="1" applyFill="1" applyBorder="1" applyAlignment="1">
      <alignment horizontal="center" vertical="top"/>
    </xf>
    <xf numFmtId="0" fontId="32" fillId="0" borderId="138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top"/>
    </xf>
    <xf numFmtId="0" fontId="23" fillId="0" borderId="132" xfId="0" applyFont="1" applyFill="1" applyBorder="1" applyAlignment="1">
      <alignment horizontal="center" vertical="top"/>
    </xf>
    <xf numFmtId="0" fontId="23" fillId="0" borderId="97" xfId="0" applyFont="1" applyFill="1" applyBorder="1" applyAlignment="1">
      <alignment horizontal="center" vertical="top"/>
    </xf>
    <xf numFmtId="0" fontId="23" fillId="0" borderId="70" xfId="0" applyFont="1" applyFill="1" applyBorder="1" applyAlignment="1">
      <alignment horizontal="center" vertical="top"/>
    </xf>
    <xf numFmtId="0" fontId="23" fillId="0" borderId="45" xfId="0" applyFont="1" applyFill="1" applyBorder="1" applyAlignment="1">
      <alignment horizontal="center" vertical="top"/>
    </xf>
    <xf numFmtId="0" fontId="22" fillId="24" borderId="71" xfId="0" applyFont="1" applyFill="1" applyBorder="1" applyAlignment="1">
      <alignment horizontal="center" vertical="top"/>
    </xf>
    <xf numFmtId="0" fontId="22" fillId="0" borderId="139" xfId="0" applyFont="1" applyFill="1" applyBorder="1" applyAlignment="1">
      <alignment horizontal="center" vertical="top"/>
    </xf>
    <xf numFmtId="0" fontId="22" fillId="0" borderId="136" xfId="0" applyFont="1" applyFill="1" applyBorder="1" applyAlignment="1">
      <alignment horizontal="center" vertical="top"/>
    </xf>
    <xf numFmtId="0" fontId="22" fillId="0" borderId="122" xfId="0" applyFont="1" applyFill="1" applyBorder="1" applyAlignment="1">
      <alignment horizontal="center" vertical="top"/>
    </xf>
    <xf numFmtId="0" fontId="22" fillId="0" borderId="140" xfId="0" applyFont="1" applyFill="1" applyBorder="1" applyAlignment="1">
      <alignment horizontal="center" vertical="top"/>
    </xf>
    <xf numFmtId="0" fontId="22" fillId="0" borderId="141" xfId="0" applyFont="1" applyFill="1" applyBorder="1" applyAlignment="1">
      <alignment horizontal="center" vertical="top"/>
    </xf>
    <xf numFmtId="0" fontId="33" fillId="26" borderId="142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top"/>
    </xf>
    <xf numFmtId="0" fontId="22" fillId="7" borderId="131" xfId="0" applyFont="1" applyFill="1" applyBorder="1" applyAlignment="1">
      <alignment horizontal="center" vertical="top"/>
    </xf>
    <xf numFmtId="0" fontId="23" fillId="0" borderId="132" xfId="0" applyFont="1" applyFill="1" applyBorder="1" applyAlignment="1">
      <alignment horizontal="center" vertical="top"/>
    </xf>
    <xf numFmtId="0" fontId="22" fillId="0" borderId="135" xfId="0" applyFont="1" applyFill="1" applyBorder="1" applyAlignment="1">
      <alignment horizontal="center" vertical="top"/>
    </xf>
    <xf numFmtId="0" fontId="22" fillId="0" borderId="143" xfId="0" applyFont="1" applyFill="1" applyBorder="1" applyAlignment="1">
      <alignment horizontal="center" vertical="top"/>
    </xf>
    <xf numFmtId="0" fontId="22" fillId="0" borderId="127" xfId="0" applyFont="1" applyFill="1" applyBorder="1" applyAlignment="1">
      <alignment horizontal="center" vertical="top"/>
    </xf>
    <xf numFmtId="0" fontId="22" fillId="0" borderId="94" xfId="0" applyFont="1" applyFill="1" applyBorder="1" applyAlignment="1">
      <alignment horizontal="center" vertical="top"/>
    </xf>
    <xf numFmtId="0" fontId="22" fillId="0" borderId="111" xfId="0" applyFont="1" applyFill="1" applyBorder="1" applyAlignment="1">
      <alignment horizontal="center" vertical="top"/>
    </xf>
    <xf numFmtId="0" fontId="23" fillId="0" borderId="74" xfId="0" applyFont="1" applyBorder="1" applyAlignment="1">
      <alignment/>
    </xf>
    <xf numFmtId="0" fontId="0" fillId="0" borderId="117" xfId="0" applyBorder="1" applyAlignment="1">
      <alignment/>
    </xf>
    <xf numFmtId="0" fontId="0" fillId="0" borderId="116" xfId="0" applyBorder="1" applyAlignment="1">
      <alignment/>
    </xf>
    <xf numFmtId="0" fontId="23" fillId="0" borderId="98" xfId="0" applyFont="1" applyBorder="1" applyAlignment="1">
      <alignment/>
    </xf>
    <xf numFmtId="0" fontId="23" fillId="0" borderId="75" xfId="0" applyFont="1" applyBorder="1" applyAlignment="1">
      <alignment/>
    </xf>
    <xf numFmtId="0" fontId="27" fillId="0" borderId="0" xfId="0" applyFont="1" applyBorder="1" applyAlignment="1">
      <alignment horizontal="center" vertical="top" wrapText="1"/>
    </xf>
    <xf numFmtId="0" fontId="23" fillId="0" borderId="144" xfId="0" applyFont="1" applyBorder="1" applyAlignment="1">
      <alignment horizontal="center" vertical="center" wrapText="1"/>
    </xf>
    <xf numFmtId="0" fontId="23" fillId="0" borderId="145" xfId="0" applyFont="1" applyBorder="1" applyAlignment="1">
      <alignment horizontal="center" vertical="center" wrapText="1"/>
    </xf>
    <xf numFmtId="0" fontId="23" fillId="0" borderId="146" xfId="0" applyFont="1" applyBorder="1" applyAlignment="1">
      <alignment horizontal="center" vertical="center" wrapText="1"/>
    </xf>
    <xf numFmtId="0" fontId="23" fillId="0" borderId="147" xfId="0" applyFont="1" applyBorder="1" applyAlignment="1">
      <alignment horizontal="center" vertical="center" wrapText="1"/>
    </xf>
    <xf numFmtId="0" fontId="27" fillId="24" borderId="146" xfId="0" applyFont="1" applyFill="1" applyBorder="1" applyAlignment="1">
      <alignment horizontal="center" vertical="center" wrapText="1"/>
    </xf>
    <xf numFmtId="0" fontId="27" fillId="24" borderId="144" xfId="0" applyFont="1" applyFill="1" applyBorder="1" applyAlignment="1">
      <alignment horizontal="center" vertical="center" wrapText="1"/>
    </xf>
    <xf numFmtId="0" fontId="27" fillId="24" borderId="145" xfId="0" applyFont="1" applyFill="1" applyBorder="1" applyAlignment="1">
      <alignment horizontal="center" vertical="center" wrapText="1"/>
    </xf>
    <xf numFmtId="0" fontId="27" fillId="24" borderId="147" xfId="0" applyFont="1" applyFill="1" applyBorder="1" applyAlignment="1">
      <alignment horizontal="center" vertical="center" wrapText="1"/>
    </xf>
    <xf numFmtId="0" fontId="23" fillId="0" borderId="148" xfId="0" applyFont="1" applyBorder="1" applyAlignment="1">
      <alignment horizontal="center" vertical="center" wrapText="1"/>
    </xf>
    <xf numFmtId="0" fontId="23" fillId="0" borderId="149" xfId="0" applyFont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center" vertical="center" wrapText="1"/>
    </xf>
    <xf numFmtId="0" fontId="20" fillId="0" borderId="150" xfId="0" applyFont="1" applyFill="1" applyBorder="1" applyAlignment="1">
      <alignment horizontal="center" vertical="center" wrapText="1"/>
    </xf>
    <xf numFmtId="0" fontId="20" fillId="0" borderId="151" xfId="0" applyFont="1" applyFill="1" applyBorder="1" applyAlignment="1">
      <alignment horizontal="center" vertical="center" wrapText="1"/>
    </xf>
    <xf numFmtId="0" fontId="28" fillId="24" borderId="84" xfId="0" applyFont="1" applyFill="1" applyBorder="1" applyAlignment="1">
      <alignment vertical="center" textRotation="90" wrapText="1"/>
    </xf>
    <xf numFmtId="0" fontId="28" fillId="0" borderId="96" xfId="0" applyFont="1" applyBorder="1" applyAlignment="1">
      <alignment vertical="center" textRotation="90" wrapText="1"/>
    </xf>
    <xf numFmtId="0" fontId="28" fillId="0" borderId="53" xfId="0" applyFont="1" applyBorder="1" applyAlignment="1">
      <alignment vertical="center" textRotation="90" wrapText="1"/>
    </xf>
    <xf numFmtId="0" fontId="28" fillId="24" borderId="126" xfId="0" applyFont="1" applyFill="1" applyBorder="1" applyAlignment="1">
      <alignment vertical="center" textRotation="90" wrapText="1"/>
    </xf>
    <xf numFmtId="0" fontId="29" fillId="24" borderId="152" xfId="0" applyFont="1" applyFill="1" applyBorder="1" applyAlignment="1">
      <alignment horizontal="center" vertical="center" textRotation="89" wrapText="1"/>
    </xf>
    <xf numFmtId="0" fontId="29" fillId="24" borderId="91" xfId="0" applyFont="1" applyFill="1" applyBorder="1" applyAlignment="1">
      <alignment horizontal="center" vertical="center" textRotation="90" wrapText="1"/>
    </xf>
    <xf numFmtId="0" fontId="64" fillId="0" borderId="153" xfId="0" applyFont="1" applyFill="1" applyBorder="1" applyAlignment="1">
      <alignment horizontal="center" vertical="center" textRotation="88" wrapText="1"/>
    </xf>
    <xf numFmtId="0" fontId="64" fillId="0" borderId="154" xfId="0" applyFont="1" applyBorder="1" applyAlignment="1">
      <alignment horizontal="center" vertical="center" textRotation="90" wrapText="1"/>
    </xf>
    <xf numFmtId="0" fontId="64" fillId="0" borderId="153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vertical="center" textRotation="90" wrapText="1"/>
    </xf>
    <xf numFmtId="0" fontId="29" fillId="24" borderId="70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 horizontal="left"/>
    </xf>
    <xf numFmtId="1" fontId="25" fillId="26" borderId="117" xfId="0" applyNumberFormat="1" applyFont="1" applyFill="1" applyBorder="1" applyAlignment="1">
      <alignment horizontal="center" vertical="top" wrapText="1"/>
    </xf>
    <xf numFmtId="1" fontId="50" fillId="26" borderId="76" xfId="0" applyNumberFormat="1" applyFont="1" applyFill="1" applyBorder="1" applyAlignment="1">
      <alignment horizontal="center" vertical="top"/>
    </xf>
    <xf numFmtId="1" fontId="50" fillId="26" borderId="63" xfId="0" applyNumberFormat="1" applyFont="1" applyFill="1" applyBorder="1" applyAlignment="1">
      <alignment horizontal="center" vertical="top"/>
    </xf>
    <xf numFmtId="0" fontId="23" fillId="0" borderId="46" xfId="0" applyFont="1" applyFill="1" applyBorder="1" applyAlignment="1">
      <alignment horizontal="center" vertical="top"/>
    </xf>
    <xf numFmtId="0" fontId="32" fillId="0" borderId="90" xfId="0" applyFont="1" applyFill="1" applyBorder="1" applyAlignment="1">
      <alignment horizontal="center" vertical="center" wrapText="1"/>
    </xf>
    <xf numFmtId="0" fontId="22" fillId="0" borderId="150" xfId="0" applyFont="1" applyFill="1" applyBorder="1" applyAlignment="1">
      <alignment horizontal="center" vertical="top"/>
    </xf>
    <xf numFmtId="0" fontId="32" fillId="0" borderId="34" xfId="0" applyFont="1" applyFill="1" applyBorder="1" applyAlignment="1">
      <alignment horizontal="center" vertical="center" wrapText="1"/>
    </xf>
    <xf numFmtId="1" fontId="23" fillId="26" borderId="144" xfId="0" applyNumberFormat="1" applyFont="1" applyFill="1" applyBorder="1" applyAlignment="1">
      <alignment horizontal="center" vertical="top" wrapText="1"/>
    </xf>
    <xf numFmtId="1" fontId="23" fillId="26" borderId="76" xfId="0" applyNumberFormat="1" applyFont="1" applyFill="1" applyBorder="1" applyAlignment="1">
      <alignment horizontal="center" vertical="top" wrapText="1"/>
    </xf>
    <xf numFmtId="1" fontId="23" fillId="26" borderId="155" xfId="0" applyNumberFormat="1" applyFont="1" applyFill="1" applyBorder="1" applyAlignment="1">
      <alignment horizontal="center" vertical="top" wrapText="1"/>
    </xf>
    <xf numFmtId="1" fontId="23" fillId="26" borderId="77" xfId="0" applyNumberFormat="1" applyFont="1" applyFill="1" applyBorder="1" applyAlignment="1">
      <alignment horizontal="center" vertical="top" wrapText="1"/>
    </xf>
    <xf numFmtId="1" fontId="23" fillId="26" borderId="156" xfId="0" applyNumberFormat="1" applyFont="1" applyFill="1" applyBorder="1" applyAlignment="1">
      <alignment horizontal="center" vertical="top" wrapText="1"/>
    </xf>
    <xf numFmtId="0" fontId="37" fillId="0" borderId="157" xfId="0" applyFont="1" applyFill="1" applyBorder="1" applyAlignment="1">
      <alignment horizontal="center" vertical="top" wrapText="1"/>
    </xf>
    <xf numFmtId="0" fontId="78" fillId="0" borderId="12" xfId="0" applyNumberFormat="1" applyFont="1" applyFill="1" applyBorder="1" applyAlignment="1">
      <alignment horizontal="center" vertical="top"/>
    </xf>
    <xf numFmtId="0" fontId="32" fillId="0" borderId="118" xfId="0" applyFont="1" applyFill="1" applyBorder="1" applyAlignment="1">
      <alignment horizontal="center" vertical="center" wrapText="1"/>
    </xf>
    <xf numFmtId="1" fontId="23" fillId="25" borderId="47" xfId="0" applyNumberFormat="1" applyFont="1" applyFill="1" applyBorder="1" applyAlignment="1">
      <alignment horizontal="center" vertical="top" wrapText="1"/>
    </xf>
    <xf numFmtId="1" fontId="23" fillId="0" borderId="64" xfId="0" applyNumberFormat="1" applyFont="1" applyFill="1" applyBorder="1" applyAlignment="1">
      <alignment horizontal="center" vertical="top" wrapText="1"/>
    </xf>
    <xf numFmtId="0" fontId="23" fillId="0" borderId="158" xfId="0" applyFont="1" applyFill="1" applyBorder="1" applyAlignment="1">
      <alignment horizontal="center" vertical="top"/>
    </xf>
    <xf numFmtId="0" fontId="23" fillId="0" borderId="127" xfId="0" applyFont="1" applyFill="1" applyBorder="1" applyAlignment="1">
      <alignment horizontal="center" vertical="top"/>
    </xf>
    <xf numFmtId="0" fontId="69" fillId="29" borderId="116" xfId="0" applyFont="1" applyFill="1" applyBorder="1" applyAlignment="1">
      <alignment horizontal="center" vertical="center" wrapText="1"/>
    </xf>
    <xf numFmtId="1" fontId="50" fillId="29" borderId="61" xfId="0" applyNumberFormat="1" applyFont="1" applyFill="1" applyBorder="1" applyAlignment="1">
      <alignment horizontal="center" vertical="top"/>
    </xf>
    <xf numFmtId="1" fontId="50" fillId="29" borderId="62" xfId="0" applyNumberFormat="1" applyFont="1" applyFill="1" applyBorder="1" applyAlignment="1">
      <alignment horizontal="center" vertical="top"/>
    </xf>
    <xf numFmtId="1" fontId="50" fillId="29" borderId="63" xfId="0" applyNumberFormat="1" applyFont="1" applyFill="1" applyBorder="1" applyAlignment="1">
      <alignment horizontal="center" vertical="top"/>
    </xf>
    <xf numFmtId="1" fontId="50" fillId="29" borderId="117" xfId="0" applyNumberFormat="1" applyFont="1" applyFill="1" applyBorder="1" applyAlignment="1">
      <alignment horizontal="center" vertical="top"/>
    </xf>
    <xf numFmtId="1" fontId="50" fillId="29" borderId="76" xfId="0" applyNumberFormat="1" applyFont="1" applyFill="1" applyBorder="1" applyAlignment="1">
      <alignment horizontal="center" vertical="top"/>
    </xf>
    <xf numFmtId="1" fontId="51" fillId="30" borderId="0" xfId="0" applyNumberFormat="1" applyFont="1" applyFill="1" applyBorder="1" applyAlignment="1">
      <alignment horizontal="center" vertical="top" wrapText="1"/>
    </xf>
    <xf numFmtId="1" fontId="50" fillId="30" borderId="0" xfId="0" applyNumberFormat="1" applyFont="1" applyFill="1" applyBorder="1" applyAlignment="1">
      <alignment horizontal="center" vertical="top"/>
    </xf>
    <xf numFmtId="2" fontId="52" fillId="30" borderId="0" xfId="0" applyNumberFormat="1" applyFont="1" applyFill="1" applyBorder="1" applyAlignment="1">
      <alignment horizontal="center" vertical="center"/>
    </xf>
    <xf numFmtId="0" fontId="19" fillId="30" borderId="0" xfId="0" applyFont="1" applyFill="1" applyBorder="1" applyAlignment="1">
      <alignment horizontal="center" vertical="center"/>
    </xf>
    <xf numFmtId="173" fontId="19" fillId="30" borderId="0" xfId="0" applyNumberFormat="1" applyFont="1" applyFill="1" applyBorder="1" applyAlignment="1">
      <alignment horizontal="center" vertical="center"/>
    </xf>
    <xf numFmtId="0" fontId="19" fillId="30" borderId="0" xfId="0" applyFont="1" applyFill="1" applyAlignment="1">
      <alignment horizontal="center" vertical="center"/>
    </xf>
    <xf numFmtId="0" fontId="25" fillId="31" borderId="73" xfId="0" applyFont="1" applyFill="1" applyBorder="1" applyAlignment="1">
      <alignment horizontal="center" vertical="center"/>
    </xf>
    <xf numFmtId="1" fontId="25" fillId="31" borderId="18" xfId="0" applyNumberFormat="1" applyFont="1" applyFill="1" applyBorder="1" applyAlignment="1">
      <alignment horizontal="center" vertical="top"/>
    </xf>
    <xf numFmtId="1" fontId="25" fillId="31" borderId="40" xfId="0" applyNumberFormat="1" applyFont="1" applyFill="1" applyBorder="1" applyAlignment="1">
      <alignment horizontal="center" vertical="top"/>
    </xf>
    <xf numFmtId="1" fontId="25" fillId="31" borderId="21" xfId="0" applyNumberFormat="1" applyFont="1" applyFill="1" applyBorder="1" applyAlignment="1">
      <alignment horizontal="center" vertical="top"/>
    </xf>
    <xf numFmtId="1" fontId="54" fillId="30" borderId="0" xfId="0" applyNumberFormat="1" applyFont="1" applyFill="1" applyBorder="1" applyAlignment="1">
      <alignment horizontal="center" vertical="top" wrapText="1"/>
    </xf>
    <xf numFmtId="0" fontId="25" fillId="30" borderId="0" xfId="0" applyFont="1" applyFill="1" applyBorder="1" applyAlignment="1">
      <alignment horizontal="center" vertical="top"/>
    </xf>
    <xf numFmtId="2" fontId="19" fillId="30" borderId="0" xfId="0" applyNumberFormat="1" applyFont="1" applyFill="1" applyBorder="1" applyAlignment="1">
      <alignment horizontal="center" vertical="center"/>
    </xf>
    <xf numFmtId="0" fontId="25" fillId="30" borderId="0" xfId="0" applyFont="1" applyFill="1" applyBorder="1" applyAlignment="1">
      <alignment/>
    </xf>
    <xf numFmtId="2" fontId="25" fillId="30" borderId="0" xfId="0" applyNumberFormat="1" applyFont="1" applyFill="1" applyBorder="1" applyAlignment="1">
      <alignment/>
    </xf>
    <xf numFmtId="0" fontId="19" fillId="30" borderId="0" xfId="0" applyFont="1" applyFill="1" applyAlignment="1">
      <alignment/>
    </xf>
    <xf numFmtId="0" fontId="32" fillId="30" borderId="138" xfId="0" applyFont="1" applyFill="1" applyBorder="1" applyAlignment="1">
      <alignment horizontal="center" vertical="top"/>
    </xf>
    <xf numFmtId="0" fontId="59" fillId="0" borderId="20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131" xfId="0" applyFont="1" applyFill="1" applyBorder="1" applyAlignment="1">
      <alignment horizontal="center" vertical="top"/>
    </xf>
    <xf numFmtId="0" fontId="32" fillId="32" borderId="159" xfId="0" applyFont="1" applyFill="1" applyBorder="1" applyAlignment="1">
      <alignment horizontal="center" vertical="top"/>
    </xf>
    <xf numFmtId="0" fontId="27" fillId="32" borderId="159" xfId="0" applyFont="1" applyFill="1" applyBorder="1" applyAlignment="1">
      <alignment horizontal="center" vertical="top" wrapText="1"/>
    </xf>
    <xf numFmtId="0" fontId="61" fillId="32" borderId="14" xfId="0" applyFont="1" applyFill="1" applyBorder="1" applyAlignment="1">
      <alignment horizontal="center" vertical="top"/>
    </xf>
    <xf numFmtId="0" fontId="23" fillId="32" borderId="12" xfId="0" applyFont="1" applyFill="1" applyBorder="1" applyAlignment="1">
      <alignment horizontal="center" vertical="top"/>
    </xf>
    <xf numFmtId="0" fontId="23" fillId="32" borderId="36" xfId="0" applyFont="1" applyFill="1" applyBorder="1" applyAlignment="1">
      <alignment horizontal="center" vertical="top"/>
    </xf>
    <xf numFmtId="0" fontId="23" fillId="32" borderId="14" xfId="0" applyFont="1" applyFill="1" applyBorder="1" applyAlignment="1">
      <alignment horizontal="center" vertical="top"/>
    </xf>
    <xf numFmtId="1" fontId="23" fillId="32" borderId="12" xfId="0" applyNumberFormat="1" applyFont="1" applyFill="1" applyBorder="1" applyAlignment="1">
      <alignment horizontal="center" vertical="top" wrapText="1"/>
    </xf>
    <xf numFmtId="1" fontId="23" fillId="32" borderId="12" xfId="0" applyNumberFormat="1" applyFont="1" applyFill="1" applyBorder="1" applyAlignment="1">
      <alignment horizontal="center" vertical="top"/>
    </xf>
    <xf numFmtId="0" fontId="23" fillId="32" borderId="15" xfId="0" applyFont="1" applyFill="1" applyBorder="1" applyAlignment="1">
      <alignment horizontal="center" vertical="top"/>
    </xf>
    <xf numFmtId="0" fontId="41" fillId="32" borderId="35" xfId="0" applyFont="1" applyFill="1" applyBorder="1" applyAlignment="1">
      <alignment horizontal="center" vertical="top"/>
    </xf>
    <xf numFmtId="0" fontId="41" fillId="32" borderId="12" xfId="0" applyFont="1" applyFill="1" applyBorder="1" applyAlignment="1">
      <alignment horizontal="center" vertical="top"/>
    </xf>
    <xf numFmtId="0" fontId="59" fillId="32" borderId="35" xfId="0" applyFont="1" applyFill="1" applyBorder="1" applyAlignment="1">
      <alignment horizontal="center" vertical="top"/>
    </xf>
    <xf numFmtId="0" fontId="59" fillId="32" borderId="12" xfId="0" applyFont="1" applyFill="1" applyBorder="1" applyAlignment="1">
      <alignment horizontal="center" vertical="top"/>
    </xf>
    <xf numFmtId="0" fontId="59" fillId="32" borderId="36" xfId="0" applyFont="1" applyFill="1" applyBorder="1" applyAlignment="1">
      <alignment horizontal="center" vertical="top"/>
    </xf>
    <xf numFmtId="0" fontId="23" fillId="32" borderId="35" xfId="0" applyFont="1" applyFill="1" applyBorder="1" applyAlignment="1">
      <alignment horizontal="center" vertical="top"/>
    </xf>
    <xf numFmtId="0" fontId="23" fillId="32" borderId="12" xfId="0" applyFont="1" applyFill="1" applyBorder="1" applyAlignment="1">
      <alignment horizontal="center" vertical="top"/>
    </xf>
    <xf numFmtId="0" fontId="23" fillId="32" borderId="36" xfId="0" applyFont="1" applyFill="1" applyBorder="1" applyAlignment="1">
      <alignment horizontal="center" vertical="top"/>
    </xf>
    <xf numFmtId="0" fontId="23" fillId="32" borderId="13" xfId="0" applyFont="1" applyFill="1" applyBorder="1" applyAlignment="1">
      <alignment horizontal="center" vertical="top"/>
    </xf>
    <xf numFmtId="0" fontId="23" fillId="32" borderId="48" xfId="0" applyFont="1" applyFill="1" applyBorder="1" applyAlignment="1">
      <alignment horizontal="center" vertical="top"/>
    </xf>
    <xf numFmtId="0" fontId="23" fillId="32" borderId="143" xfId="0" applyFont="1" applyFill="1" applyBorder="1" applyAlignment="1">
      <alignment horizontal="center" vertical="top"/>
    </xf>
    <xf numFmtId="0" fontId="23" fillId="32" borderId="130" xfId="0" applyFont="1" applyFill="1" applyBorder="1" applyAlignment="1">
      <alignment horizontal="center" vertical="top"/>
    </xf>
    <xf numFmtId="0" fontId="23" fillId="32" borderId="13" xfId="0" applyFont="1" applyFill="1" applyBorder="1" applyAlignment="1">
      <alignment horizontal="center" vertical="top"/>
    </xf>
    <xf numFmtId="0" fontId="23" fillId="32" borderId="108" xfId="0" applyFont="1" applyFill="1" applyBorder="1" applyAlignment="1">
      <alignment horizontal="center" vertical="top"/>
    </xf>
    <xf numFmtId="1" fontId="39" fillId="32" borderId="0" xfId="0" applyNumberFormat="1" applyFont="1" applyFill="1" applyBorder="1" applyAlignment="1">
      <alignment horizontal="center" vertical="top" wrapText="1"/>
    </xf>
    <xf numFmtId="0" fontId="22" fillId="32" borderId="0" xfId="0" applyFont="1" applyFill="1" applyBorder="1" applyAlignment="1">
      <alignment horizontal="center" vertical="top"/>
    </xf>
    <xf numFmtId="2" fontId="23" fillId="32" borderId="0" xfId="0" applyNumberFormat="1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32" fillId="32" borderId="160" xfId="0" applyFont="1" applyFill="1" applyBorder="1" applyAlignment="1">
      <alignment horizontal="center" vertical="top"/>
    </xf>
    <xf numFmtId="0" fontId="58" fillId="32" borderId="160" xfId="0" applyFont="1" applyFill="1" applyBorder="1" applyAlignment="1">
      <alignment horizontal="center" vertical="center" wrapText="1"/>
    </xf>
    <xf numFmtId="0" fontId="61" fillId="32" borderId="20" xfId="0" applyFont="1" applyFill="1" applyBorder="1" applyAlignment="1">
      <alignment horizontal="center" vertical="top"/>
    </xf>
    <xf numFmtId="0" fontId="61" fillId="32" borderId="17" xfId="0" applyFont="1" applyFill="1" applyBorder="1" applyAlignment="1">
      <alignment horizontal="center" vertical="top"/>
    </xf>
    <xf numFmtId="0" fontId="61" fillId="32" borderId="40" xfId="0" applyFont="1" applyFill="1" applyBorder="1" applyAlignment="1">
      <alignment horizontal="center" vertical="top"/>
    </xf>
    <xf numFmtId="0" fontId="23" fillId="32" borderId="20" xfId="0" applyFont="1" applyFill="1" applyBorder="1" applyAlignment="1">
      <alignment horizontal="center" vertical="top"/>
    </xf>
    <xf numFmtId="1" fontId="23" fillId="32" borderId="17" xfId="0" applyNumberFormat="1" applyFont="1" applyFill="1" applyBorder="1" applyAlignment="1">
      <alignment horizontal="center" vertical="top" wrapText="1"/>
    </xf>
    <xf numFmtId="1" fontId="23" fillId="32" borderId="17" xfId="0" applyNumberFormat="1" applyFont="1" applyFill="1" applyBorder="1" applyAlignment="1">
      <alignment horizontal="center" vertical="top"/>
    </xf>
    <xf numFmtId="0" fontId="23" fillId="32" borderId="17" xfId="0" applyFont="1" applyFill="1" applyBorder="1" applyAlignment="1">
      <alignment horizontal="center" vertical="top"/>
    </xf>
    <xf numFmtId="0" fontId="23" fillId="32" borderId="18" xfId="0" applyFont="1" applyFill="1" applyBorder="1" applyAlignment="1">
      <alignment horizontal="center" vertical="top"/>
    </xf>
    <xf numFmtId="0" fontId="41" fillId="32" borderId="39" xfId="0" applyFont="1" applyFill="1" applyBorder="1" applyAlignment="1">
      <alignment horizontal="center" vertical="top"/>
    </xf>
    <xf numFmtId="0" fontId="41" fillId="32" borderId="17" xfId="0" applyFont="1" applyFill="1" applyBorder="1" applyAlignment="1">
      <alignment horizontal="center" vertical="top"/>
    </xf>
    <xf numFmtId="0" fontId="59" fillId="32" borderId="39" xfId="0" applyFont="1" applyFill="1" applyBorder="1" applyAlignment="1">
      <alignment horizontal="center" vertical="top"/>
    </xf>
    <xf numFmtId="0" fontId="59" fillId="32" borderId="17" xfId="0" applyFont="1" applyFill="1" applyBorder="1" applyAlignment="1">
      <alignment horizontal="center" vertical="top"/>
    </xf>
    <xf numFmtId="0" fontId="59" fillId="32" borderId="40" xfId="0" applyFont="1" applyFill="1" applyBorder="1" applyAlignment="1">
      <alignment horizontal="center" vertical="top"/>
    </xf>
    <xf numFmtId="0" fontId="23" fillId="32" borderId="39" xfId="0" applyFont="1" applyFill="1" applyBorder="1" applyAlignment="1">
      <alignment horizontal="center" vertical="top"/>
    </xf>
    <xf numFmtId="0" fontId="23" fillId="32" borderId="17" xfId="0" applyFont="1" applyFill="1" applyBorder="1" applyAlignment="1">
      <alignment horizontal="center" vertical="top"/>
    </xf>
    <xf numFmtId="0" fontId="23" fillId="32" borderId="40" xfId="0" applyFont="1" applyFill="1" applyBorder="1" applyAlignment="1">
      <alignment horizontal="center" vertical="top"/>
    </xf>
    <xf numFmtId="0" fontId="23" fillId="32" borderId="21" xfId="0" applyFont="1" applyFill="1" applyBorder="1" applyAlignment="1">
      <alignment horizontal="center" vertical="top"/>
    </xf>
    <xf numFmtId="0" fontId="23" fillId="32" borderId="40" xfId="0" applyFont="1" applyFill="1" applyBorder="1" applyAlignment="1">
      <alignment horizontal="center" vertical="top"/>
    </xf>
    <xf numFmtId="0" fontId="23" fillId="32" borderId="140" xfId="0" applyFont="1" applyFill="1" applyBorder="1" applyAlignment="1">
      <alignment horizontal="center" vertical="top"/>
    </xf>
    <xf numFmtId="0" fontId="23" fillId="32" borderId="69" xfId="0" applyFont="1" applyFill="1" applyBorder="1" applyAlignment="1">
      <alignment horizontal="center" vertical="top"/>
    </xf>
    <xf numFmtId="0" fontId="23" fillId="32" borderId="141" xfId="0" applyFont="1" applyFill="1" applyBorder="1" applyAlignment="1">
      <alignment horizontal="center" vertical="top"/>
    </xf>
    <xf numFmtId="0" fontId="58" fillId="32" borderId="55" xfId="0" applyFont="1" applyFill="1" applyBorder="1" applyAlignment="1">
      <alignment horizontal="center" vertical="center" wrapText="1"/>
    </xf>
    <xf numFmtId="0" fontId="61" fillId="32" borderId="39" xfId="0" applyFont="1" applyFill="1" applyBorder="1" applyAlignment="1">
      <alignment horizontal="center" vertical="top"/>
    </xf>
    <xf numFmtId="0" fontId="59" fillId="32" borderId="20" xfId="0" applyFont="1" applyFill="1" applyBorder="1" applyAlignment="1">
      <alignment horizontal="center" vertical="top"/>
    </xf>
    <xf numFmtId="0" fontId="22" fillId="32" borderId="20" xfId="0" applyFont="1" applyFill="1" applyBorder="1" applyAlignment="1">
      <alignment horizontal="center" vertical="top"/>
    </xf>
    <xf numFmtId="0" fontId="23" fillId="32" borderId="39" xfId="0" applyFont="1" applyFill="1" applyBorder="1" applyAlignment="1">
      <alignment horizontal="center" vertical="top"/>
    </xf>
    <xf numFmtId="0" fontId="23" fillId="32" borderId="21" xfId="0" applyFont="1" applyFill="1" applyBorder="1" applyAlignment="1">
      <alignment horizontal="center" vertical="top"/>
    </xf>
    <xf numFmtId="0" fontId="23" fillId="32" borderId="131" xfId="0" applyFont="1" applyFill="1" applyBorder="1" applyAlignment="1">
      <alignment horizontal="center" vertical="top"/>
    </xf>
    <xf numFmtId="0" fontId="23" fillId="32" borderId="70" xfId="0" applyFont="1" applyFill="1" applyBorder="1" applyAlignment="1">
      <alignment horizontal="center" vertical="top"/>
    </xf>
    <xf numFmtId="0" fontId="33" fillId="32" borderId="161" xfId="0" applyFont="1" applyFill="1" applyBorder="1" applyAlignment="1">
      <alignment horizontal="center" vertical="center" wrapText="1"/>
    </xf>
    <xf numFmtId="0" fontId="61" fillId="32" borderId="41" xfId="0" applyFont="1" applyFill="1" applyBorder="1" applyAlignment="1">
      <alignment horizontal="center" vertical="top"/>
    </xf>
    <xf numFmtId="0" fontId="61" fillId="32" borderId="42" xfId="0" applyFont="1" applyFill="1" applyBorder="1" applyAlignment="1">
      <alignment horizontal="center" vertical="top"/>
    </xf>
    <xf numFmtId="0" fontId="61" fillId="32" borderId="43" xfId="0" applyFont="1" applyFill="1" applyBorder="1" applyAlignment="1">
      <alignment horizontal="center" vertical="top"/>
    </xf>
    <xf numFmtId="0" fontId="23" fillId="32" borderId="93" xfId="0" applyFont="1" applyFill="1" applyBorder="1" applyAlignment="1">
      <alignment horizontal="center" vertical="top"/>
    </xf>
    <xf numFmtId="1" fontId="23" fillId="32" borderId="42" xfId="0" applyNumberFormat="1" applyFont="1" applyFill="1" applyBorder="1" applyAlignment="1">
      <alignment horizontal="center" vertical="top" wrapText="1"/>
    </xf>
    <xf numFmtId="1" fontId="23" fillId="32" borderId="42" xfId="0" applyNumberFormat="1" applyFont="1" applyFill="1" applyBorder="1" applyAlignment="1">
      <alignment horizontal="center" vertical="top"/>
    </xf>
    <xf numFmtId="0" fontId="23" fillId="32" borderId="42" xfId="0" applyFont="1" applyFill="1" applyBorder="1" applyAlignment="1">
      <alignment horizontal="center" vertical="top"/>
    </xf>
    <xf numFmtId="0" fontId="23" fillId="32" borderId="67" xfId="0" applyFont="1" applyFill="1" applyBorder="1" applyAlignment="1">
      <alignment horizontal="center" vertical="top"/>
    </xf>
    <xf numFmtId="0" fontId="41" fillId="32" borderId="41" xfId="0" applyFont="1" applyFill="1" applyBorder="1" applyAlignment="1">
      <alignment horizontal="center" vertical="top"/>
    </xf>
    <xf numFmtId="0" fontId="41" fillId="32" borderId="42" xfId="0" applyFont="1" applyFill="1" applyBorder="1" applyAlignment="1">
      <alignment horizontal="center" vertical="top"/>
    </xf>
    <xf numFmtId="0" fontId="59" fillId="32" borderId="162" xfId="0" applyFont="1" applyFill="1" applyBorder="1" applyAlignment="1">
      <alignment horizontal="center" vertical="top"/>
    </xf>
    <xf numFmtId="0" fontId="59" fillId="32" borderId="42" xfId="0" applyFont="1" applyFill="1" applyBorder="1" applyAlignment="1">
      <alignment horizontal="center" vertical="top"/>
    </xf>
    <xf numFmtId="0" fontId="59" fillId="32" borderId="43" xfId="0" applyFont="1" applyFill="1" applyBorder="1" applyAlignment="1">
      <alignment horizontal="center" vertical="top"/>
    </xf>
    <xf numFmtId="0" fontId="22" fillId="32" borderId="93" xfId="0" applyFont="1" applyFill="1" applyBorder="1" applyAlignment="1">
      <alignment horizontal="center" vertical="top"/>
    </xf>
    <xf numFmtId="0" fontId="23" fillId="32" borderId="41" xfId="0" applyFont="1" applyFill="1" applyBorder="1" applyAlignment="1">
      <alignment horizontal="center" vertical="top"/>
    </xf>
    <xf numFmtId="0" fontId="23" fillId="32" borderId="69" xfId="0" applyFont="1" applyFill="1" applyBorder="1" applyAlignment="1">
      <alignment horizontal="center" vertical="top"/>
    </xf>
    <xf numFmtId="0" fontId="23" fillId="32" borderId="163" xfId="0" applyFont="1" applyFill="1" applyBorder="1" applyAlignment="1">
      <alignment horizontal="center" vertical="top"/>
    </xf>
    <xf numFmtId="0" fontId="23" fillId="32" borderId="164" xfId="0" applyFont="1" applyFill="1" applyBorder="1" applyAlignment="1">
      <alignment horizontal="center" vertical="top"/>
    </xf>
    <xf numFmtId="0" fontId="23" fillId="32" borderId="165" xfId="0" applyFont="1" applyFill="1" applyBorder="1" applyAlignment="1">
      <alignment horizontal="center" vertical="top"/>
    </xf>
    <xf numFmtId="0" fontId="23" fillId="32" borderId="166" xfId="0" applyFont="1" applyFill="1" applyBorder="1" applyAlignment="1">
      <alignment horizontal="center" vertical="top"/>
    </xf>
    <xf numFmtId="0" fontId="27" fillId="32" borderId="167" xfId="0" applyFont="1" applyFill="1" applyBorder="1" applyAlignment="1">
      <alignment horizontal="center" vertical="top" wrapText="1"/>
    </xf>
    <xf numFmtId="0" fontId="61" fillId="32" borderId="52" xfId="0" applyFont="1" applyFill="1" applyBorder="1" applyAlignment="1">
      <alignment horizontal="center" vertical="top"/>
    </xf>
    <xf numFmtId="0" fontId="23" fillId="32" borderId="47" xfId="0" applyFont="1" applyFill="1" applyBorder="1" applyAlignment="1">
      <alignment horizontal="center" vertical="top"/>
    </xf>
    <xf numFmtId="0" fontId="23" fillId="32" borderId="64" xfId="0" applyFont="1" applyFill="1" applyBorder="1" applyAlignment="1">
      <alignment horizontal="center" vertical="top"/>
    </xf>
    <xf numFmtId="1" fontId="23" fillId="32" borderId="47" xfId="0" applyNumberFormat="1" applyFont="1" applyFill="1" applyBorder="1" applyAlignment="1">
      <alignment horizontal="center" vertical="top" wrapText="1"/>
    </xf>
    <xf numFmtId="1" fontId="23" fillId="32" borderId="47" xfId="0" applyNumberFormat="1" applyFont="1" applyFill="1" applyBorder="1" applyAlignment="1">
      <alignment horizontal="center" vertical="top"/>
    </xf>
    <xf numFmtId="0" fontId="23" fillId="32" borderId="65" xfId="0" applyFont="1" applyFill="1" applyBorder="1" applyAlignment="1">
      <alignment horizontal="center" vertical="top"/>
    </xf>
    <xf numFmtId="0" fontId="41" fillId="32" borderId="52" xfId="0" applyFont="1" applyFill="1" applyBorder="1" applyAlignment="1">
      <alignment horizontal="center" vertical="top"/>
    </xf>
    <xf numFmtId="0" fontId="41" fillId="32" borderId="47" xfId="0" applyFont="1" applyFill="1" applyBorder="1" applyAlignment="1">
      <alignment horizontal="center" vertical="top"/>
    </xf>
    <xf numFmtId="0" fontId="59" fillId="32" borderId="52" xfId="0" applyFont="1" applyFill="1" applyBorder="1" applyAlignment="1">
      <alignment horizontal="center" vertical="top"/>
    </xf>
    <xf numFmtId="0" fontId="59" fillId="32" borderId="47" xfId="0" applyFont="1" applyFill="1" applyBorder="1" applyAlignment="1">
      <alignment horizontal="center" vertical="top"/>
    </xf>
    <xf numFmtId="0" fontId="59" fillId="32" borderId="48" xfId="0" applyFont="1" applyFill="1" applyBorder="1" applyAlignment="1">
      <alignment horizontal="center" vertical="top"/>
    </xf>
    <xf numFmtId="0" fontId="22" fillId="32" borderId="64" xfId="0" applyFont="1" applyFill="1" applyBorder="1" applyAlignment="1">
      <alignment horizontal="center" vertical="top"/>
    </xf>
    <xf numFmtId="0" fontId="23" fillId="32" borderId="52" xfId="0" applyFont="1" applyFill="1" applyBorder="1" applyAlignment="1">
      <alignment horizontal="center" vertical="top"/>
    </xf>
    <xf numFmtId="0" fontId="23" fillId="32" borderId="71" xfId="0" applyFont="1" applyFill="1" applyBorder="1" applyAlignment="1">
      <alignment horizontal="center" vertical="top"/>
    </xf>
    <xf numFmtId="0" fontId="22" fillId="32" borderId="71" xfId="0" applyFont="1" applyFill="1" applyBorder="1" applyAlignment="1">
      <alignment horizontal="center" vertical="top"/>
    </xf>
    <xf numFmtId="0" fontId="22" fillId="32" borderId="132" xfId="0" applyFont="1" applyFill="1" applyBorder="1" applyAlignment="1">
      <alignment horizontal="center" vertical="top"/>
    </xf>
    <xf numFmtId="0" fontId="22" fillId="32" borderId="97" xfId="0" applyFont="1" applyFill="1" applyBorder="1" applyAlignment="1">
      <alignment horizontal="center" vertical="top"/>
    </xf>
    <xf numFmtId="0" fontId="33" fillId="32" borderId="34" xfId="0" applyFont="1" applyFill="1" applyBorder="1" applyAlignment="1">
      <alignment horizontal="center" vertical="center" wrapText="1"/>
    </xf>
    <xf numFmtId="0" fontId="22" fillId="32" borderId="20" xfId="0" applyFont="1" applyFill="1" applyBorder="1" applyAlignment="1">
      <alignment horizontal="center" vertical="top"/>
    </xf>
    <xf numFmtId="0" fontId="22" fillId="32" borderId="21" xfId="0" applyFont="1" applyFill="1" applyBorder="1" applyAlignment="1">
      <alignment horizontal="center" vertical="top"/>
    </xf>
    <xf numFmtId="0" fontId="22" fillId="32" borderId="131" xfId="0" applyFont="1" applyFill="1" applyBorder="1" applyAlignment="1">
      <alignment horizontal="center" vertical="top"/>
    </xf>
    <xf numFmtId="0" fontId="22" fillId="32" borderId="70" xfId="0" applyFont="1" applyFill="1" applyBorder="1" applyAlignment="1">
      <alignment horizontal="center" vertical="top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" fontId="88" fillId="0" borderId="27" xfId="0" applyNumberFormat="1" applyFont="1" applyBorder="1" applyAlignment="1">
      <alignment horizontal="center" vertical="top" wrapText="1"/>
    </xf>
    <xf numFmtId="1" fontId="88" fillId="0" borderId="46" xfId="0" applyNumberFormat="1" applyFont="1" applyFill="1" applyBorder="1" applyAlignment="1">
      <alignment horizontal="center" vertical="top"/>
    </xf>
    <xf numFmtId="1" fontId="88" fillId="0" borderId="42" xfId="0" applyNumberFormat="1" applyFont="1" applyFill="1" applyBorder="1" applyAlignment="1">
      <alignment horizontal="center" vertical="top"/>
    </xf>
    <xf numFmtId="1" fontId="88" fillId="0" borderId="27" xfId="0" applyNumberFormat="1" applyFont="1" applyFill="1" applyBorder="1" applyAlignment="1">
      <alignment horizontal="center" vertical="top"/>
    </xf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0" fontId="87" fillId="0" borderId="0" xfId="0" applyFont="1" applyBorder="1" applyAlignment="1">
      <alignment/>
    </xf>
    <xf numFmtId="1" fontId="90" fillId="24" borderId="46" xfId="0" applyNumberFormat="1" applyFont="1" applyFill="1" applyBorder="1" applyAlignment="1">
      <alignment horizontal="center" vertical="top"/>
    </xf>
    <xf numFmtId="1" fontId="90" fillId="24" borderId="50" xfId="0" applyNumberFormat="1" applyFont="1" applyFill="1" applyBorder="1" applyAlignment="1">
      <alignment horizontal="center" vertical="top"/>
    </xf>
    <xf numFmtId="0" fontId="88" fillId="0" borderId="46" xfId="0" applyFont="1" applyFill="1" applyBorder="1" applyAlignment="1">
      <alignment horizontal="center" vertical="top"/>
    </xf>
    <xf numFmtId="0" fontId="88" fillId="0" borderId="66" xfId="0" applyFont="1" applyFill="1" applyBorder="1" applyAlignment="1">
      <alignment horizontal="center" vertical="top"/>
    </xf>
    <xf numFmtId="0" fontId="88" fillId="0" borderId="72" xfId="0" applyFont="1" applyFill="1" applyBorder="1" applyAlignment="1">
      <alignment horizontal="center" vertical="top"/>
    </xf>
    <xf numFmtId="0" fontId="88" fillId="0" borderId="50" xfId="0" applyFont="1" applyFill="1" applyBorder="1" applyAlignment="1">
      <alignment horizontal="center" vertical="top"/>
    </xf>
    <xf numFmtId="0" fontId="88" fillId="0" borderId="136" xfId="0" applyFont="1" applyFill="1" applyBorder="1" applyAlignment="1">
      <alignment horizontal="center" vertical="top"/>
    </xf>
    <xf numFmtId="0" fontId="88" fillId="0" borderId="122" xfId="0" applyFont="1" applyFill="1" applyBorder="1" applyAlignment="1">
      <alignment horizontal="center" vertical="top"/>
    </xf>
    <xf numFmtId="1" fontId="90" fillId="24" borderId="12" xfId="0" applyNumberFormat="1" applyFont="1" applyFill="1" applyBorder="1" applyAlignment="1">
      <alignment horizontal="center" vertical="top"/>
    </xf>
    <xf numFmtId="1" fontId="90" fillId="24" borderId="36" xfId="0" applyNumberFormat="1" applyFont="1" applyFill="1" applyBorder="1" applyAlignment="1">
      <alignment horizontal="center" vertical="top"/>
    </xf>
    <xf numFmtId="0" fontId="88" fillId="0" borderId="12" xfId="0" applyFont="1" applyFill="1" applyBorder="1" applyAlignment="1">
      <alignment horizontal="center" vertical="top"/>
    </xf>
    <xf numFmtId="0" fontId="88" fillId="0" borderId="15" xfId="0" applyFont="1" applyFill="1" applyBorder="1" applyAlignment="1">
      <alignment horizontal="center" vertical="top"/>
    </xf>
    <xf numFmtId="0" fontId="88" fillId="0" borderId="13" xfId="0" applyFont="1" applyFill="1" applyBorder="1" applyAlignment="1">
      <alignment horizontal="center" vertical="top"/>
    </xf>
    <xf numFmtId="0" fontId="88" fillId="0" borderId="36" xfId="0" applyFont="1" applyFill="1" applyBorder="1" applyAlignment="1">
      <alignment horizontal="center" vertical="top"/>
    </xf>
    <xf numFmtId="0" fontId="88" fillId="0" borderId="130" xfId="0" applyFont="1" applyFill="1" applyBorder="1" applyAlignment="1">
      <alignment horizontal="center" vertical="top"/>
    </xf>
    <xf numFmtId="0" fontId="88" fillId="0" borderId="108" xfId="0" applyFont="1" applyFill="1" applyBorder="1" applyAlignment="1">
      <alignment horizontal="center" vertical="top"/>
    </xf>
    <xf numFmtId="0" fontId="88" fillId="0" borderId="131" xfId="0" applyFont="1" applyFill="1" applyBorder="1" applyAlignment="1">
      <alignment horizontal="center" vertical="top"/>
    </xf>
    <xf numFmtId="0" fontId="88" fillId="0" borderId="21" xfId="0" applyFont="1" applyFill="1" applyBorder="1" applyAlignment="1">
      <alignment horizontal="center" vertical="top"/>
    </xf>
    <xf numFmtId="0" fontId="88" fillId="0" borderId="70" xfId="0" applyFont="1" applyFill="1" applyBorder="1" applyAlignment="1">
      <alignment horizontal="center" vertical="top"/>
    </xf>
    <xf numFmtId="0" fontId="88" fillId="0" borderId="129" xfId="0" applyFont="1" applyFill="1" applyBorder="1" applyAlignment="1">
      <alignment horizontal="center" vertical="top"/>
    </xf>
    <xf numFmtId="1" fontId="90" fillId="24" borderId="42" xfId="0" applyNumberFormat="1" applyFont="1" applyFill="1" applyBorder="1" applyAlignment="1">
      <alignment horizontal="center" vertical="top"/>
    </xf>
    <xf numFmtId="1" fontId="90" fillId="24" borderId="43" xfId="0" applyNumberFormat="1" applyFont="1" applyFill="1" applyBorder="1" applyAlignment="1">
      <alignment horizontal="center" vertical="top"/>
    </xf>
    <xf numFmtId="0" fontId="88" fillId="0" borderId="42" xfId="0" applyFont="1" applyFill="1" applyBorder="1" applyAlignment="1">
      <alignment horizontal="center" vertical="top"/>
    </xf>
    <xf numFmtId="0" fontId="88" fillId="0" borderId="67" xfId="0" applyFont="1" applyFill="1" applyBorder="1" applyAlignment="1">
      <alignment horizontal="center" vertical="top"/>
    </xf>
    <xf numFmtId="0" fontId="88" fillId="0" borderId="69" xfId="0" applyFont="1" applyFill="1" applyBorder="1" applyAlignment="1">
      <alignment horizontal="center" vertical="top"/>
    </xf>
    <xf numFmtId="0" fontId="88" fillId="0" borderId="43" xfId="0" applyFont="1" applyFill="1" applyBorder="1" applyAlignment="1">
      <alignment horizontal="center" vertical="top"/>
    </xf>
    <xf numFmtId="0" fontId="88" fillId="0" borderId="68" xfId="0" applyFont="1" applyFill="1" applyBorder="1" applyAlignment="1">
      <alignment horizontal="center" vertical="top"/>
    </xf>
    <xf numFmtId="0" fontId="88" fillId="0" borderId="168" xfId="0" applyFont="1" applyFill="1" applyBorder="1" applyAlignment="1">
      <alignment horizontal="center" vertical="top"/>
    </xf>
    <xf numFmtId="0" fontId="88" fillId="0" borderId="111" xfId="0" applyFont="1" applyFill="1" applyBorder="1" applyAlignment="1">
      <alignment horizontal="center" vertical="top"/>
    </xf>
    <xf numFmtId="1" fontId="23" fillId="0" borderId="15" xfId="0" applyNumberFormat="1" applyFont="1" applyFill="1" applyBorder="1" applyAlignment="1">
      <alignment horizontal="center" vertical="top" wrapText="1"/>
    </xf>
    <xf numFmtId="1" fontId="50" fillId="26" borderId="77" xfId="0" applyNumberFormat="1" applyFont="1" applyFill="1" applyBorder="1" applyAlignment="1">
      <alignment horizontal="center" vertical="top"/>
    </xf>
    <xf numFmtId="0" fontId="0" fillId="0" borderId="97" xfId="0" applyFont="1" applyBorder="1" applyAlignment="1">
      <alignment/>
    </xf>
    <xf numFmtId="1" fontId="50" fillId="26" borderId="61" xfId="0" applyNumberFormat="1" applyFont="1" applyFill="1" applyBorder="1" applyAlignment="1">
      <alignment horizontal="center" vertical="top"/>
    </xf>
    <xf numFmtId="1" fontId="23" fillId="0" borderId="12" xfId="0" applyNumberFormat="1" applyFont="1" applyBorder="1" applyAlignment="1">
      <alignment horizontal="center" vertical="top" wrapText="1"/>
    </xf>
    <xf numFmtId="0" fontId="23" fillId="0" borderId="18" xfId="0" applyNumberFormat="1" applyFont="1" applyFill="1" applyBorder="1" applyAlignment="1">
      <alignment horizontal="center" vertical="top" wrapText="1"/>
    </xf>
    <xf numFmtId="0" fontId="23" fillId="0" borderId="46" xfId="0" applyNumberFormat="1" applyFont="1" applyBorder="1" applyAlignment="1">
      <alignment horizontal="center" vertical="top" wrapText="1"/>
    </xf>
    <xf numFmtId="0" fontId="23" fillId="0" borderId="47" xfId="0" applyNumberFormat="1" applyFont="1" applyBorder="1" applyAlignment="1">
      <alignment horizontal="center" vertical="top" wrapText="1"/>
    </xf>
    <xf numFmtId="1" fontId="23" fillId="0" borderId="17" xfId="0" applyNumberFormat="1" applyFont="1" applyBorder="1" applyAlignment="1">
      <alignment horizontal="center" vertical="top" wrapText="1"/>
    </xf>
    <xf numFmtId="1" fontId="22" fillId="0" borderId="12" xfId="0" applyNumberFormat="1" applyFont="1" applyBorder="1" applyAlignment="1">
      <alignment horizontal="center" vertical="top" wrapText="1"/>
    </xf>
    <xf numFmtId="0" fontId="0" fillId="0" borderId="148" xfId="0" applyBorder="1" applyAlignment="1">
      <alignment/>
    </xf>
    <xf numFmtId="0" fontId="0" fillId="0" borderId="169" xfId="0" applyFill="1" applyBorder="1" applyAlignment="1">
      <alignment/>
    </xf>
    <xf numFmtId="0" fontId="0" fillId="0" borderId="169" xfId="0" applyBorder="1" applyAlignment="1">
      <alignment/>
    </xf>
    <xf numFmtId="0" fontId="0" fillId="0" borderId="104" xfId="0" applyFont="1" applyBorder="1" applyAlignment="1">
      <alignment/>
    </xf>
    <xf numFmtId="1" fontId="22" fillId="27" borderId="155" xfId="0" applyNumberFormat="1" applyFont="1" applyFill="1" applyBorder="1" applyAlignment="1">
      <alignment horizontal="center" vertical="top" wrapText="1"/>
    </xf>
    <xf numFmtId="0" fontId="0" fillId="0" borderId="170" xfId="0" applyBorder="1" applyAlignment="1">
      <alignment horizontal="center"/>
    </xf>
    <xf numFmtId="1" fontId="22" fillId="27" borderId="14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" fontId="22" fillId="27" borderId="146" xfId="0" applyNumberFormat="1" applyFont="1" applyFill="1" applyBorder="1" applyAlignment="1">
      <alignment horizontal="center" vertical="top" wrapText="1"/>
    </xf>
    <xf numFmtId="1" fontId="22" fillId="27" borderId="171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44" fillId="0" borderId="49" xfId="0" applyFont="1" applyFill="1" applyBorder="1" applyAlignment="1">
      <alignment horizontal="center" vertical="top" wrapText="1"/>
    </xf>
    <xf numFmtId="0" fontId="38" fillId="24" borderId="172" xfId="0" applyFont="1" applyFill="1" applyBorder="1" applyAlignment="1">
      <alignment horizontal="center" vertical="top" wrapText="1"/>
    </xf>
    <xf numFmtId="0" fontId="38" fillId="24" borderId="84" xfId="0" applyFont="1" applyFill="1" applyBorder="1" applyAlignment="1">
      <alignment horizontal="center" vertical="top" wrapText="1"/>
    </xf>
    <xf numFmtId="0" fontId="38" fillId="24" borderId="87" xfId="0" applyFont="1" applyFill="1" applyBorder="1" applyAlignment="1">
      <alignment horizontal="center" vertical="top" wrapText="1"/>
    </xf>
    <xf numFmtId="0" fontId="32" fillId="0" borderId="50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77" fillId="0" borderId="40" xfId="0" applyFont="1" applyFill="1" applyBorder="1" applyAlignment="1">
      <alignment horizontal="center"/>
    </xf>
    <xf numFmtId="0" fontId="25" fillId="26" borderId="78" xfId="0" applyFont="1" applyFill="1" applyBorder="1" applyAlignment="1">
      <alignment horizontal="center" vertical="top" wrapText="1"/>
    </xf>
    <xf numFmtId="0" fontId="50" fillId="29" borderId="78" xfId="0" applyFont="1" applyFill="1" applyBorder="1" applyAlignment="1">
      <alignment horizontal="center" vertical="top"/>
    </xf>
    <xf numFmtId="0" fontId="32" fillId="0" borderId="40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 wrapText="1"/>
    </xf>
    <xf numFmtId="0" fontId="25" fillId="31" borderId="40" xfId="0" applyFont="1" applyFill="1" applyBorder="1" applyAlignment="1">
      <alignment horizontal="center" vertical="top"/>
    </xf>
    <xf numFmtId="0" fontId="32" fillId="32" borderId="173" xfId="0" applyFont="1" applyFill="1" applyBorder="1" applyAlignment="1">
      <alignment horizontal="center" vertical="top"/>
    </xf>
    <xf numFmtId="0" fontId="32" fillId="30" borderId="160" xfId="0" applyFont="1" applyFill="1" applyBorder="1" applyAlignment="1">
      <alignment horizontal="center" vertical="top"/>
    </xf>
    <xf numFmtId="0" fontId="50" fillId="27" borderId="78" xfId="0" applyFont="1" applyFill="1" applyBorder="1" applyAlignment="1">
      <alignment horizontal="center" vertical="top"/>
    </xf>
    <xf numFmtId="0" fontId="33" fillId="0" borderId="36" xfId="0" applyFont="1" applyFill="1" applyBorder="1" applyAlignment="1">
      <alignment horizontal="center" vertical="top"/>
    </xf>
    <xf numFmtId="0" fontId="0" fillId="0" borderId="34" xfId="0" applyFill="1" applyBorder="1" applyAlignment="1">
      <alignment/>
    </xf>
    <xf numFmtId="0" fontId="32" fillId="0" borderId="43" xfId="0" applyFont="1" applyFill="1" applyBorder="1" applyAlignment="1">
      <alignment horizontal="center" vertical="top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174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13" xfId="0" applyBorder="1" applyAlignment="1">
      <alignment horizontal="center"/>
    </xf>
    <xf numFmtId="0" fontId="32" fillId="0" borderId="71" xfId="0" applyFont="1" applyFill="1" applyBorder="1" applyAlignment="1">
      <alignment horizontal="center" vertical="top"/>
    </xf>
    <xf numFmtId="0" fontId="49" fillId="26" borderId="154" xfId="0" applyFont="1" applyFill="1" applyBorder="1" applyAlignment="1">
      <alignment/>
    </xf>
    <xf numFmtId="1" fontId="78" fillId="0" borderId="35" xfId="0" applyNumberFormat="1" applyFont="1" applyFill="1" applyBorder="1" applyAlignment="1">
      <alignment horizontal="center" vertical="top"/>
    </xf>
    <xf numFmtId="1" fontId="33" fillId="24" borderId="45" xfId="0" applyNumberFormat="1" applyFont="1" applyFill="1" applyBorder="1" applyAlignment="1">
      <alignment horizontal="center" vertical="top"/>
    </xf>
    <xf numFmtId="1" fontId="33" fillId="24" borderId="41" xfId="0" applyNumberFormat="1" applyFont="1" applyFill="1" applyBorder="1" applyAlignment="1">
      <alignment horizontal="center" vertical="top"/>
    </xf>
    <xf numFmtId="1" fontId="33" fillId="24" borderId="46" xfId="0" applyNumberFormat="1" applyFont="1" applyFill="1" applyBorder="1" applyAlignment="1">
      <alignment horizontal="center" vertical="top"/>
    </xf>
    <xf numFmtId="1" fontId="33" fillId="24" borderId="42" xfId="0" applyNumberFormat="1" applyFont="1" applyFill="1" applyBorder="1" applyAlignment="1">
      <alignment horizontal="center" vertical="top"/>
    </xf>
    <xf numFmtId="0" fontId="22" fillId="0" borderId="49" xfId="0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22" fillId="0" borderId="93" xfId="0" applyFont="1" applyFill="1" applyBorder="1" applyAlignment="1">
      <alignment horizontal="center" vertical="top"/>
    </xf>
    <xf numFmtId="0" fontId="86" fillId="32" borderId="15" xfId="0" applyFont="1" applyFill="1" applyBorder="1" applyAlignment="1">
      <alignment horizontal="center" vertical="top"/>
    </xf>
    <xf numFmtId="0" fontId="23" fillId="32" borderId="175" xfId="0" applyFont="1" applyFill="1" applyBorder="1" applyAlignment="1">
      <alignment horizontal="center" vertical="top"/>
    </xf>
    <xf numFmtId="0" fontId="22" fillId="0" borderId="70" xfId="0" applyFont="1" applyFill="1" applyBorder="1" applyAlignment="1">
      <alignment horizontal="center" vertical="top"/>
    </xf>
    <xf numFmtId="0" fontId="86" fillId="32" borderId="165" xfId="0" applyFont="1" applyFill="1" applyBorder="1" applyAlignment="1">
      <alignment horizontal="center" vertical="top"/>
    </xf>
    <xf numFmtId="0" fontId="23" fillId="0" borderId="176" xfId="0" applyFont="1" applyFill="1" applyBorder="1" applyAlignment="1">
      <alignment horizontal="center" vertical="top"/>
    </xf>
    <xf numFmtId="0" fontId="0" fillId="0" borderId="177" xfId="0" applyBorder="1" applyAlignment="1">
      <alignment/>
    </xf>
    <xf numFmtId="0" fontId="0" fillId="0" borderId="130" xfId="0" applyBorder="1" applyAlignment="1">
      <alignment/>
    </xf>
    <xf numFmtId="0" fontId="68" fillId="0" borderId="0" xfId="0" applyFont="1" applyAlignment="1">
      <alignment/>
    </xf>
    <xf numFmtId="1" fontId="23" fillId="0" borderId="176" xfId="0" applyNumberFormat="1" applyFont="1" applyBorder="1" applyAlignment="1">
      <alignment horizontal="center" vertical="top" wrapText="1"/>
    </xf>
    <xf numFmtId="1" fontId="23" fillId="0" borderId="108" xfId="0" applyNumberFormat="1" applyFont="1" applyBorder="1" applyAlignment="1">
      <alignment horizontal="center" vertical="top" wrapText="1"/>
    </xf>
    <xf numFmtId="0" fontId="91" fillId="32" borderId="21" xfId="0" applyFont="1" applyFill="1" applyBorder="1" applyAlignment="1">
      <alignment horizontal="center" vertical="top"/>
    </xf>
    <xf numFmtId="0" fontId="91" fillId="32" borderId="165" xfId="0" applyFont="1" applyFill="1" applyBorder="1" applyAlignment="1">
      <alignment horizontal="center" vertical="top"/>
    </xf>
    <xf numFmtId="0" fontId="19" fillId="0" borderId="70" xfId="0" applyFont="1" applyBorder="1" applyAlignment="1">
      <alignment/>
    </xf>
    <xf numFmtId="0" fontId="19" fillId="0" borderId="178" xfId="0" applyFont="1" applyBorder="1" applyAlignment="1">
      <alignment/>
    </xf>
    <xf numFmtId="0" fontId="19" fillId="0" borderId="179" xfId="0" applyFont="1" applyBorder="1" applyAlignment="1">
      <alignment/>
    </xf>
    <xf numFmtId="0" fontId="19" fillId="0" borderId="180" xfId="0" applyFont="1" applyBorder="1" applyAlignment="1">
      <alignment/>
    </xf>
    <xf numFmtId="1" fontId="91" fillId="32" borderId="12" xfId="0" applyNumberFormat="1" applyFont="1" applyFill="1" applyBorder="1" applyAlignment="1">
      <alignment horizontal="center" vertical="top" wrapText="1"/>
    </xf>
    <xf numFmtId="0" fontId="22" fillId="0" borderId="45" xfId="0" applyFont="1" applyFill="1" applyBorder="1" applyAlignment="1">
      <alignment horizontal="center" vertical="top"/>
    </xf>
    <xf numFmtId="0" fontId="77" fillId="0" borderId="157" xfId="0" applyFont="1" applyFill="1" applyBorder="1" applyAlignment="1">
      <alignment horizontal="center" vertical="top" wrapText="1"/>
    </xf>
    <xf numFmtId="0" fontId="23" fillId="0" borderId="181" xfId="0" applyFont="1" applyFill="1" applyBorder="1" applyAlignment="1">
      <alignment horizontal="center" vertical="top"/>
    </xf>
    <xf numFmtId="0" fontId="33" fillId="0" borderId="55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top"/>
    </xf>
    <xf numFmtId="0" fontId="22" fillId="0" borderId="133" xfId="0" applyFont="1" applyFill="1" applyBorder="1" applyAlignment="1">
      <alignment horizontal="center" vertical="top"/>
    </xf>
    <xf numFmtId="0" fontId="22" fillId="0" borderId="182" xfId="0" applyFont="1" applyFill="1" applyBorder="1" applyAlignment="1">
      <alignment horizontal="center" vertical="top"/>
    </xf>
    <xf numFmtId="0" fontId="73" fillId="0" borderId="12" xfId="0" applyFont="1" applyFill="1" applyBorder="1" applyAlignment="1">
      <alignment horizontal="left" vertical="top" wrapText="1"/>
    </xf>
    <xf numFmtId="0" fontId="73" fillId="0" borderId="183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top"/>
    </xf>
    <xf numFmtId="0" fontId="73" fillId="0" borderId="47" xfId="0" applyFont="1" applyFill="1" applyBorder="1" applyAlignment="1">
      <alignment horizontal="center" vertical="top"/>
    </xf>
    <xf numFmtId="0" fontId="73" fillId="0" borderId="184" xfId="0" applyFont="1" applyFill="1" applyBorder="1" applyAlignment="1">
      <alignment horizontal="center" vertical="top"/>
    </xf>
    <xf numFmtId="0" fontId="73" fillId="0" borderId="185" xfId="0" applyFont="1" applyFill="1" applyBorder="1" applyAlignment="1">
      <alignment horizontal="center" vertical="top"/>
    </xf>
    <xf numFmtId="0" fontId="81" fillId="0" borderId="185" xfId="0" applyFont="1" applyFill="1" applyBorder="1" applyAlignment="1">
      <alignment vertical="center"/>
    </xf>
    <xf numFmtId="0" fontId="81" fillId="0" borderId="184" xfId="0" applyFont="1" applyFill="1" applyBorder="1" applyAlignment="1">
      <alignment vertical="center"/>
    </xf>
    <xf numFmtId="0" fontId="81" fillId="0" borderId="27" xfId="0" applyFont="1" applyFill="1" applyBorder="1" applyAlignment="1">
      <alignment vertical="center"/>
    </xf>
    <xf numFmtId="0" fontId="41" fillId="0" borderId="20" xfId="0" applyFont="1" applyFill="1" applyBorder="1" applyAlignment="1">
      <alignment horizontal="center" vertical="top"/>
    </xf>
    <xf numFmtId="0" fontId="41" fillId="32" borderId="20" xfId="0" applyFont="1" applyFill="1" applyBorder="1" applyAlignment="1">
      <alignment horizontal="center" vertical="top"/>
    </xf>
    <xf numFmtId="0" fontId="23" fillId="32" borderId="176" xfId="0" applyFont="1" applyFill="1" applyBorder="1" applyAlignment="1">
      <alignment horizontal="center" vertical="top"/>
    </xf>
    <xf numFmtId="0" fontId="23" fillId="0" borderId="186" xfId="0" applyFont="1" applyFill="1" applyBorder="1" applyAlignment="1">
      <alignment horizontal="center" vertical="top"/>
    </xf>
    <xf numFmtId="0" fontId="23" fillId="0" borderId="187" xfId="0" applyFont="1" applyFill="1" applyBorder="1" applyAlignment="1">
      <alignment horizontal="center" vertical="top"/>
    </xf>
    <xf numFmtId="0" fontId="23" fillId="32" borderId="187" xfId="0" applyFont="1" applyFill="1" applyBorder="1" applyAlignment="1">
      <alignment horizontal="center" vertical="top"/>
    </xf>
    <xf numFmtId="0" fontId="23" fillId="32" borderId="188" xfId="0" applyFont="1" applyFill="1" applyBorder="1" applyAlignment="1">
      <alignment horizontal="center" vertical="top"/>
    </xf>
    <xf numFmtId="0" fontId="73" fillId="0" borderId="12" xfId="0" applyFont="1" applyFill="1" applyBorder="1" applyAlignment="1">
      <alignment wrapText="1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justify"/>
    </xf>
    <xf numFmtId="0" fontId="23" fillId="0" borderId="189" xfId="0" applyFont="1" applyFill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190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20" xfId="0" applyBorder="1" applyAlignment="1">
      <alignment wrapText="1"/>
    </xf>
    <xf numFmtId="0" fontId="0" fillId="0" borderId="191" xfId="0" applyBorder="1" applyAlignment="1">
      <alignment/>
    </xf>
    <xf numFmtId="0" fontId="34" fillId="26" borderId="74" xfId="0" applyFont="1" applyFill="1" applyBorder="1" applyAlignment="1">
      <alignment horizontal="left" wrapText="1"/>
    </xf>
    <xf numFmtId="0" fontId="0" fillId="0" borderId="192" xfId="0" applyBorder="1" applyAlignment="1">
      <alignment/>
    </xf>
    <xf numFmtId="0" fontId="37" fillId="32" borderId="74" xfId="0" applyFont="1" applyFill="1" applyBorder="1" applyAlignment="1">
      <alignment horizontal="left" wrapText="1"/>
    </xf>
    <xf numFmtId="0" fontId="32" fillId="0" borderId="143" xfId="0" applyFont="1" applyFill="1" applyBorder="1" applyAlignment="1">
      <alignment horizontal="left" wrapText="1"/>
    </xf>
    <xf numFmtId="0" fontId="0" fillId="0" borderId="193" xfId="0" applyBorder="1" applyAlignment="1">
      <alignment/>
    </xf>
    <xf numFmtId="0" fontId="32" fillId="0" borderId="143" xfId="0" applyFont="1" applyFill="1" applyBorder="1" applyAlignment="1">
      <alignment horizontal="left" vertical="center" wrapText="1"/>
    </xf>
    <xf numFmtId="0" fontId="77" fillId="0" borderId="143" xfId="0" applyFont="1" applyFill="1" applyBorder="1" applyAlignment="1">
      <alignment horizontal="left" vertical="center" wrapText="1"/>
    </xf>
    <xf numFmtId="0" fontId="0" fillId="0" borderId="193" xfId="0" applyBorder="1" applyAlignment="1">
      <alignment vertical="center"/>
    </xf>
    <xf numFmtId="0" fontId="37" fillId="32" borderId="149" xfId="0" applyFont="1" applyFill="1" applyBorder="1" applyAlignment="1">
      <alignment horizontal="left" wrapText="1"/>
    </xf>
    <xf numFmtId="0" fontId="0" fillId="0" borderId="194" xfId="0" applyBorder="1" applyAlignment="1">
      <alignment/>
    </xf>
    <xf numFmtId="0" fontId="37" fillId="0" borderId="143" xfId="0" applyFont="1" applyFill="1" applyBorder="1" applyAlignment="1">
      <alignment horizontal="left" wrapText="1"/>
    </xf>
    <xf numFmtId="0" fontId="0" fillId="0" borderId="55" xfId="0" applyBorder="1" applyAlignment="1">
      <alignment/>
    </xf>
    <xf numFmtId="0" fontId="37" fillId="32" borderId="143" xfId="0" applyFont="1" applyFill="1" applyBorder="1" applyAlignment="1">
      <alignment horizontal="left" wrapText="1"/>
    </xf>
    <xf numFmtId="0" fontId="37" fillId="0" borderId="94" xfId="0" applyFont="1" applyFill="1" applyBorder="1" applyAlignment="1">
      <alignment horizontal="left" wrapText="1"/>
    </xf>
    <xf numFmtId="0" fontId="0" fillId="0" borderId="195" xfId="0" applyBorder="1" applyAlignment="1">
      <alignment/>
    </xf>
    <xf numFmtId="0" fontId="79" fillId="0" borderId="158" xfId="0" applyFont="1" applyFill="1" applyBorder="1" applyAlignment="1">
      <alignment horizontal="left" wrapText="1"/>
    </xf>
    <xf numFmtId="0" fontId="0" fillId="0" borderId="196" xfId="0" applyBorder="1" applyAlignment="1">
      <alignment/>
    </xf>
    <xf numFmtId="0" fontId="33" fillId="0" borderId="143" xfId="0" applyFont="1" applyFill="1" applyBorder="1" applyAlignment="1">
      <alignment horizontal="left" vertical="center" wrapText="1"/>
    </xf>
    <xf numFmtId="0" fontId="37" fillId="32" borderId="94" xfId="0" applyFont="1" applyFill="1" applyBorder="1" applyAlignment="1">
      <alignment horizontal="left" wrapText="1"/>
    </xf>
    <xf numFmtId="0" fontId="34" fillId="26" borderId="135" xfId="0" applyFont="1" applyFill="1" applyBorder="1" applyAlignment="1">
      <alignment horizontal="left" wrapText="1"/>
    </xf>
    <xf numFmtId="0" fontId="0" fillId="0" borderId="197" xfId="0" applyBorder="1" applyAlignment="1">
      <alignment/>
    </xf>
    <xf numFmtId="0" fontId="33" fillId="0" borderId="54" xfId="0" applyFont="1" applyFill="1" applyBorder="1" applyAlignment="1">
      <alignment horizontal="left" vertical="center" wrapText="1"/>
    </xf>
    <xf numFmtId="0" fontId="0" fillId="0" borderId="198" xfId="0" applyBorder="1" applyAlignment="1">
      <alignment/>
    </xf>
    <xf numFmtId="0" fontId="50" fillId="27" borderId="74" xfId="0" applyFont="1" applyFill="1" applyBorder="1" applyAlignment="1">
      <alignment horizontal="right" vertical="center" wrapText="1"/>
    </xf>
    <xf numFmtId="0" fontId="0" fillId="0" borderId="116" xfId="0" applyBorder="1" applyAlignment="1">
      <alignment/>
    </xf>
    <xf numFmtId="0" fontId="37" fillId="0" borderId="135" xfId="0" applyFont="1" applyFill="1" applyBorder="1" applyAlignment="1">
      <alignment horizontal="left" wrapText="1"/>
    </xf>
    <xf numFmtId="0" fontId="37" fillId="32" borderId="94" xfId="0" applyFont="1" applyFill="1" applyBorder="1" applyAlignment="1">
      <alignment wrapText="1"/>
    </xf>
    <xf numFmtId="0" fontId="0" fillId="0" borderId="57" xfId="0" applyBorder="1" applyAlignment="1">
      <alignment/>
    </xf>
    <xf numFmtId="0" fontId="25" fillId="31" borderId="94" xfId="0" applyFont="1" applyFill="1" applyBorder="1" applyAlignment="1">
      <alignment horizontal="left" vertical="center"/>
    </xf>
    <xf numFmtId="0" fontId="34" fillId="26" borderId="74" xfId="0" applyFont="1" applyFill="1" applyBorder="1" applyAlignment="1">
      <alignment horizontal="left" vertical="center" wrapText="1"/>
    </xf>
    <xf numFmtId="0" fontId="37" fillId="0" borderId="74" xfId="0" applyFont="1" applyFill="1" applyBorder="1" applyAlignment="1">
      <alignment horizontal="left" wrapText="1"/>
    </xf>
    <xf numFmtId="0" fontId="0" fillId="0" borderId="90" xfId="0" applyBorder="1" applyAlignment="1">
      <alignment/>
    </xf>
    <xf numFmtId="0" fontId="37" fillId="0" borderId="143" xfId="0" applyFont="1" applyFill="1" applyBorder="1" applyAlignment="1">
      <alignment horizontal="left" vertical="top" wrapText="1"/>
    </xf>
    <xf numFmtId="0" fontId="0" fillId="0" borderId="55" xfId="0" applyBorder="1" applyAlignment="1">
      <alignment vertical="top"/>
    </xf>
    <xf numFmtId="0" fontId="0" fillId="0" borderId="193" xfId="0" applyBorder="1" applyAlignment="1">
      <alignment vertical="center" wrapText="1"/>
    </xf>
    <xf numFmtId="0" fontId="25" fillId="29" borderId="117" xfId="0" applyFont="1" applyFill="1" applyBorder="1" applyAlignment="1">
      <alignment horizontal="left" vertical="center" wrapText="1"/>
    </xf>
    <xf numFmtId="0" fontId="32" fillId="0" borderId="135" xfId="0" applyFont="1" applyFill="1" applyBorder="1" applyAlignment="1">
      <alignment horizontal="left" vertical="center" wrapText="1"/>
    </xf>
    <xf numFmtId="0" fontId="77" fillId="0" borderId="199" xfId="0" applyFont="1" applyFill="1" applyBorder="1" applyAlignment="1">
      <alignment horizontal="left" vertical="top" wrapText="1"/>
    </xf>
    <xf numFmtId="0" fontId="0" fillId="0" borderId="195" xfId="0" applyFont="1" applyBorder="1" applyAlignment="1">
      <alignment vertical="top" wrapText="1"/>
    </xf>
    <xf numFmtId="0" fontId="50" fillId="27" borderId="117" xfId="0" applyFont="1" applyFill="1" applyBorder="1" applyAlignment="1">
      <alignment horizontal="left" vertical="top" wrapText="1"/>
    </xf>
    <xf numFmtId="0" fontId="0" fillId="0" borderId="192" xfId="0" applyBorder="1" applyAlignment="1">
      <alignment vertical="top"/>
    </xf>
    <xf numFmtId="0" fontId="32" fillId="0" borderId="72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left" vertical="top" wrapText="1"/>
    </xf>
    <xf numFmtId="0" fontId="77" fillId="0" borderId="69" xfId="0" applyFont="1" applyFill="1" applyBorder="1" applyAlignment="1">
      <alignment horizontal="left" vertical="top" wrapText="1"/>
    </xf>
    <xf numFmtId="0" fontId="53" fillId="26" borderId="117" xfId="0" applyFont="1" applyFill="1" applyBorder="1" applyAlignment="1">
      <alignment horizontal="left" vertical="center" wrapText="1"/>
    </xf>
    <xf numFmtId="0" fontId="0" fillId="0" borderId="192" xfId="0" applyBorder="1" applyAlignment="1">
      <alignment wrapText="1"/>
    </xf>
    <xf numFmtId="0" fontId="34" fillId="27" borderId="117" xfId="0" applyFont="1" applyFill="1" applyBorder="1" applyAlignment="1">
      <alignment horizontal="left" vertical="top" wrapText="1"/>
    </xf>
    <xf numFmtId="0" fontId="0" fillId="0" borderId="192" xfId="0" applyBorder="1" applyAlignment="1">
      <alignment vertical="top" wrapText="1"/>
    </xf>
    <xf numFmtId="0" fontId="32" fillId="0" borderId="200" xfId="0" applyFont="1" applyFill="1" applyBorder="1" applyAlignment="1">
      <alignment horizontal="left" vertical="top" wrapText="1"/>
    </xf>
    <xf numFmtId="0" fontId="0" fillId="0" borderId="197" xfId="0" applyBorder="1" applyAlignment="1">
      <alignment vertical="top" wrapText="1"/>
    </xf>
    <xf numFmtId="0" fontId="32" fillId="0" borderId="56" xfId="0" applyFont="1" applyFill="1" applyBorder="1" applyAlignment="1">
      <alignment horizontal="left" vertical="top" wrapText="1"/>
    </xf>
    <xf numFmtId="0" fontId="0" fillId="0" borderId="193" xfId="0" applyBorder="1" applyAlignment="1">
      <alignment vertical="top" wrapText="1"/>
    </xf>
    <xf numFmtId="0" fontId="0" fillId="0" borderId="201" xfId="0" applyFont="1" applyBorder="1" applyAlignment="1">
      <alignment/>
    </xf>
    <xf numFmtId="0" fontId="0" fillId="0" borderId="169" xfId="0" applyBorder="1" applyAlignment="1">
      <alignment/>
    </xf>
    <xf numFmtId="0" fontId="49" fillId="26" borderId="202" xfId="0" applyFont="1" applyFill="1" applyBorder="1" applyAlignment="1">
      <alignment/>
    </xf>
    <xf numFmtId="0" fontId="0" fillId="0" borderId="137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20" xfId="0" applyFont="1" applyBorder="1" applyAlignment="1">
      <alignment/>
    </xf>
    <xf numFmtId="0" fontId="0" fillId="0" borderId="100" xfId="0" applyBorder="1" applyAlignment="1">
      <alignment/>
    </xf>
    <xf numFmtId="0" fontId="0" fillId="0" borderId="203" xfId="0" applyBorder="1" applyAlignment="1">
      <alignment/>
    </xf>
    <xf numFmtId="0" fontId="48" fillId="24" borderId="0" xfId="0" applyFont="1" applyFill="1" applyBorder="1" applyAlignment="1">
      <alignment horizontal="center" vertical="top" wrapText="1"/>
    </xf>
    <xf numFmtId="0" fontId="27" fillId="0" borderId="149" xfId="0" applyFont="1" applyBorder="1" applyAlignment="1">
      <alignment/>
    </xf>
    <xf numFmtId="0" fontId="27" fillId="0" borderId="148" xfId="0" applyFont="1" applyBorder="1" applyAlignment="1">
      <alignment/>
    </xf>
    <xf numFmtId="0" fontId="27" fillId="0" borderId="151" xfId="0" applyFont="1" applyBorder="1" applyAlignment="1">
      <alignment/>
    </xf>
    <xf numFmtId="0" fontId="49" fillId="0" borderId="74" xfId="0" applyFont="1" applyBorder="1" applyAlignment="1">
      <alignment/>
    </xf>
    <xf numFmtId="0" fontId="49" fillId="0" borderId="117" xfId="0" applyFont="1" applyBorder="1" applyAlignment="1">
      <alignment/>
    </xf>
    <xf numFmtId="0" fontId="49" fillId="0" borderId="116" xfId="0" applyFont="1" applyBorder="1" applyAlignment="1">
      <alignment/>
    </xf>
    <xf numFmtId="0" fontId="45" fillId="0" borderId="41" xfId="0" applyFont="1" applyFill="1" applyBorder="1" applyAlignment="1">
      <alignment horizontal="right" vertical="top" wrapText="1"/>
    </xf>
    <xf numFmtId="0" fontId="45" fillId="0" borderId="93" xfId="0" applyFont="1" applyFill="1" applyBorder="1" applyAlignment="1">
      <alignment horizontal="right" vertical="top" wrapText="1"/>
    </xf>
    <xf numFmtId="0" fontId="45" fillId="0" borderId="92" xfId="0" applyFont="1" applyFill="1" applyBorder="1" applyAlignment="1">
      <alignment horizontal="right" vertical="top" wrapText="1"/>
    </xf>
    <xf numFmtId="0" fontId="23" fillId="0" borderId="81" xfId="0" applyFont="1" applyFill="1" applyBorder="1" applyAlignment="1">
      <alignment horizontal="center" vertical="top" wrapText="1"/>
    </xf>
    <xf numFmtId="0" fontId="38" fillId="24" borderId="204" xfId="0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88" xfId="0" applyFont="1" applyBorder="1" applyAlignment="1">
      <alignment horizontal="right" vertical="top"/>
    </xf>
    <xf numFmtId="0" fontId="49" fillId="0" borderId="33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9" fillId="0" borderId="34" xfId="0" applyFont="1" applyBorder="1" applyAlignment="1">
      <alignment wrapText="1"/>
    </xf>
    <xf numFmtId="0" fontId="27" fillId="0" borderId="3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4" xfId="0" applyFont="1" applyBorder="1" applyAlignment="1">
      <alignment/>
    </xf>
    <xf numFmtId="0" fontId="49" fillId="0" borderId="74" xfId="0" applyFont="1" applyBorder="1" applyAlignment="1">
      <alignment wrapText="1"/>
    </xf>
    <xf numFmtId="0" fontId="49" fillId="0" borderId="117" xfId="0" applyFont="1" applyBorder="1" applyAlignment="1">
      <alignment wrapText="1"/>
    </xf>
    <xf numFmtId="0" fontId="49" fillId="0" borderId="116" xfId="0" applyFont="1" applyBorder="1" applyAlignment="1">
      <alignment wrapText="1"/>
    </xf>
    <xf numFmtId="0" fontId="27" fillId="0" borderId="205" xfId="0" applyFont="1" applyBorder="1" applyAlignment="1">
      <alignment/>
    </xf>
    <xf numFmtId="0" fontId="27" fillId="0" borderId="206" xfId="0" applyFont="1" applyBorder="1" applyAlignment="1">
      <alignment/>
    </xf>
    <xf numFmtId="0" fontId="27" fillId="0" borderId="58" xfId="0" applyFont="1" applyBorder="1" applyAlignment="1">
      <alignment/>
    </xf>
    <xf numFmtId="1" fontId="22" fillId="24" borderId="25" xfId="0" applyNumberFormat="1" applyFont="1" applyFill="1" applyBorder="1" applyAlignment="1">
      <alignment horizontal="right" vertical="top"/>
    </xf>
    <xf numFmtId="0" fontId="22" fillId="0" borderId="18" xfId="0" applyFont="1" applyBorder="1" applyAlignment="1">
      <alignment horizontal="right" vertical="top"/>
    </xf>
    <xf numFmtId="0" fontId="22" fillId="0" borderId="15" xfId="0" applyFont="1" applyBorder="1" applyAlignment="1">
      <alignment horizontal="right" vertical="top"/>
    </xf>
    <xf numFmtId="0" fontId="49" fillId="0" borderId="152" xfId="0" applyFont="1" applyBorder="1" applyAlignment="1">
      <alignment/>
    </xf>
    <xf numFmtId="0" fontId="49" fillId="0" borderId="207" xfId="0" applyFont="1" applyBorder="1" applyAlignment="1">
      <alignment/>
    </xf>
    <xf numFmtId="0" fontId="49" fillId="0" borderId="142" xfId="0" applyFont="1" applyBorder="1" applyAlignment="1">
      <alignment/>
    </xf>
    <xf numFmtId="0" fontId="23" fillId="0" borderId="208" xfId="0" applyFont="1" applyBorder="1" applyAlignment="1">
      <alignment horizontal="center" vertical="center" wrapText="1"/>
    </xf>
    <xf numFmtId="0" fontId="23" fillId="0" borderId="209" xfId="0" applyFont="1" applyBorder="1" applyAlignment="1">
      <alignment horizontal="center" vertical="center" wrapText="1"/>
    </xf>
    <xf numFmtId="0" fontId="23" fillId="0" borderId="210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9" fillId="0" borderId="152" xfId="0" applyFont="1" applyBorder="1" applyAlignment="1">
      <alignment/>
    </xf>
    <xf numFmtId="0" fontId="29" fillId="0" borderId="207" xfId="0" applyFont="1" applyBorder="1" applyAlignment="1">
      <alignment/>
    </xf>
    <xf numFmtId="0" fontId="27" fillId="0" borderId="207" xfId="0" applyFont="1" applyBorder="1" applyAlignment="1">
      <alignment/>
    </xf>
    <xf numFmtId="0" fontId="27" fillId="0" borderId="142" xfId="0" applyFont="1" applyBorder="1" applyAlignment="1">
      <alignment/>
    </xf>
    <xf numFmtId="0" fontId="22" fillId="0" borderId="190" xfId="0" applyFont="1" applyBorder="1" applyAlignment="1">
      <alignment horizontal="center" textRotation="90"/>
    </xf>
    <xf numFmtId="0" fontId="22" fillId="0" borderId="124" xfId="0" applyFont="1" applyBorder="1" applyAlignment="1">
      <alignment horizontal="center" textRotation="90"/>
    </xf>
    <xf numFmtId="0" fontId="22" fillId="0" borderId="211" xfId="0" applyFont="1" applyBorder="1" applyAlignment="1">
      <alignment horizontal="center" textRotation="90"/>
    </xf>
    <xf numFmtId="0" fontId="29" fillId="0" borderId="33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4" xfId="0" applyFont="1" applyBorder="1" applyAlignment="1">
      <alignment/>
    </xf>
    <xf numFmtId="0" fontId="27" fillId="0" borderId="212" xfId="0" applyFont="1" applyBorder="1" applyAlignment="1">
      <alignment horizontal="center" vertical="center" textRotation="90" wrapText="1"/>
    </xf>
    <xf numFmtId="0" fontId="27" fillId="0" borderId="206" xfId="0" applyFont="1" applyBorder="1" applyAlignment="1">
      <alignment horizontal="center" vertical="center" textRotation="90" wrapText="1"/>
    </xf>
    <xf numFmtId="0" fontId="27" fillId="0" borderId="194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 vertical="top" wrapText="1"/>
    </xf>
    <xf numFmtId="0" fontId="23" fillId="0" borderId="213" xfId="0" applyFont="1" applyBorder="1" applyAlignment="1">
      <alignment horizontal="center" vertical="center"/>
    </xf>
    <xf numFmtId="0" fontId="23" fillId="0" borderId="19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9" fillId="0" borderId="70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7" fillId="0" borderId="142" xfId="0" applyFont="1" applyBorder="1" applyAlignment="1">
      <alignment horizontal="center" vertical="center" textRotation="90"/>
    </xf>
    <xf numFmtId="0" fontId="27" fillId="0" borderId="34" xfId="0" applyFont="1" applyBorder="1" applyAlignment="1">
      <alignment horizontal="center" vertical="center" textRotation="90"/>
    </xf>
    <xf numFmtId="0" fontId="27" fillId="0" borderId="151" xfId="0" applyFont="1" applyBorder="1" applyAlignment="1">
      <alignment horizontal="center" vertical="center" textRotation="90"/>
    </xf>
    <xf numFmtId="0" fontId="28" fillId="0" borderId="70" xfId="0" applyFont="1" applyBorder="1" applyAlignment="1">
      <alignment horizontal="center" vertical="center" textRotation="90" wrapText="1"/>
    </xf>
    <xf numFmtId="0" fontId="23" fillId="0" borderId="152" xfId="0" applyFont="1" applyBorder="1" applyAlignment="1">
      <alignment horizontal="center" vertical="center"/>
    </xf>
    <xf numFmtId="0" fontId="23" fillId="0" borderId="207" xfId="0" applyFont="1" applyBorder="1" applyAlignment="1">
      <alignment horizontal="center" vertical="center"/>
    </xf>
    <xf numFmtId="0" fontId="23" fillId="0" borderId="148" xfId="0" applyFont="1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27" fillId="0" borderId="214" xfId="0" applyFont="1" applyBorder="1" applyAlignment="1">
      <alignment horizontal="center" vertical="center" wrapText="1"/>
    </xf>
    <xf numFmtId="0" fontId="27" fillId="0" borderId="215" xfId="0" applyFont="1" applyBorder="1" applyAlignment="1">
      <alignment horizontal="center" vertical="center" wrapText="1"/>
    </xf>
    <xf numFmtId="0" fontId="27" fillId="0" borderId="216" xfId="0" applyFont="1" applyBorder="1" applyAlignment="1">
      <alignment horizontal="center" vertical="center" wrapText="1"/>
    </xf>
    <xf numFmtId="0" fontId="27" fillId="0" borderId="217" xfId="0" applyFont="1" applyBorder="1" applyAlignment="1">
      <alignment horizontal="center" vertical="top" wrapText="1"/>
    </xf>
    <xf numFmtId="0" fontId="27" fillId="0" borderId="218" xfId="0" applyFont="1" applyBorder="1" applyAlignment="1">
      <alignment horizontal="center" vertical="top" wrapText="1"/>
    </xf>
    <xf numFmtId="0" fontId="27" fillId="0" borderId="219" xfId="0" applyFont="1" applyBorder="1" applyAlignment="1">
      <alignment horizontal="center" vertical="top" wrapText="1"/>
    </xf>
    <xf numFmtId="0" fontId="27" fillId="0" borderId="190" xfId="0" applyFont="1" applyBorder="1" applyAlignment="1">
      <alignment horizontal="center" vertical="center" wrapText="1"/>
    </xf>
    <xf numFmtId="0" fontId="27" fillId="0" borderId="124" xfId="0" applyFont="1" applyBorder="1" applyAlignment="1">
      <alignment horizontal="center" vertical="center" wrapText="1"/>
    </xf>
    <xf numFmtId="0" fontId="27" fillId="0" borderId="211" xfId="0" applyFont="1" applyBorder="1" applyAlignment="1">
      <alignment horizontal="center" vertical="center" wrapText="1"/>
    </xf>
    <xf numFmtId="0" fontId="27" fillId="0" borderId="152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27" fillId="0" borderId="149" xfId="0" applyFont="1" applyBorder="1" applyAlignment="1">
      <alignment horizontal="center" vertical="center" textRotation="90"/>
    </xf>
    <xf numFmtId="0" fontId="27" fillId="0" borderId="20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center" vertical="center" textRotation="90"/>
    </xf>
    <xf numFmtId="0" fontId="27" fillId="0" borderId="148" xfId="0" applyFont="1" applyBorder="1" applyAlignment="1">
      <alignment horizontal="center" vertical="center" textRotation="90"/>
    </xf>
    <xf numFmtId="0" fontId="28" fillId="0" borderId="154" xfId="0" applyFont="1" applyBorder="1" applyAlignment="1">
      <alignment horizontal="center" vertical="center" textRotation="90" wrapText="1"/>
    </xf>
    <xf numFmtId="0" fontId="28" fillId="0" borderId="97" xfId="0" applyFont="1" applyBorder="1" applyAlignment="1">
      <alignment horizontal="center" vertical="center" textRotation="90" wrapText="1"/>
    </xf>
    <xf numFmtId="0" fontId="28" fillId="0" borderId="207" xfId="0" applyFont="1" applyBorder="1" applyAlignment="1">
      <alignment horizontal="center" vertical="center" textRotation="90" wrapText="1"/>
    </xf>
    <xf numFmtId="0" fontId="28" fillId="0" borderId="220" xfId="0" applyFont="1" applyBorder="1" applyAlignment="1">
      <alignment horizontal="center" vertical="center" textRotation="90" wrapText="1"/>
    </xf>
    <xf numFmtId="0" fontId="28" fillId="0" borderId="96" xfId="0" applyFont="1" applyBorder="1" applyAlignment="1">
      <alignment horizontal="center" vertical="center" textRotation="90" wrapText="1"/>
    </xf>
    <xf numFmtId="0" fontId="23" fillId="0" borderId="192" xfId="0" applyFont="1" applyBorder="1" applyAlignment="1">
      <alignment horizontal="center" vertical="center" wrapText="1"/>
    </xf>
    <xf numFmtId="0" fontId="23" fillId="0" borderId="221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textRotation="90" wrapText="1"/>
    </xf>
    <xf numFmtId="0" fontId="28" fillId="0" borderId="222" xfId="0" applyFont="1" applyBorder="1" applyAlignment="1">
      <alignment horizontal="center" vertical="center" textRotation="90" wrapText="1"/>
    </xf>
    <xf numFmtId="0" fontId="28" fillId="0" borderId="119" xfId="0" applyFont="1" applyBorder="1" applyAlignment="1">
      <alignment horizontal="center" vertical="center" textRotation="90" wrapText="1"/>
    </xf>
    <xf numFmtId="0" fontId="33" fillId="0" borderId="223" xfId="0" applyFont="1" applyFill="1" applyBorder="1" applyAlignment="1">
      <alignment horizontal="center" vertical="center" wrapText="1"/>
    </xf>
    <xf numFmtId="0" fontId="0" fillId="0" borderId="22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225" xfId="0" applyBorder="1" applyAlignment="1">
      <alignment horizontal="center" vertical="center" wrapText="1"/>
    </xf>
    <xf numFmtId="0" fontId="0" fillId="0" borderId="2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7" xfId="0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228" xfId="0" applyFont="1" applyBorder="1" applyAlignment="1">
      <alignment/>
    </xf>
    <xf numFmtId="0" fontId="0" fillId="0" borderId="229" xfId="0" applyBorder="1" applyAlignment="1">
      <alignment/>
    </xf>
    <xf numFmtId="0" fontId="0" fillId="0" borderId="170" xfId="0" applyBorder="1" applyAlignment="1">
      <alignment/>
    </xf>
    <xf numFmtId="0" fontId="0" fillId="0" borderId="228" xfId="0" applyFont="1" applyBorder="1" applyAlignment="1">
      <alignment wrapText="1"/>
    </xf>
    <xf numFmtId="0" fontId="67" fillId="0" borderId="0" xfId="0" applyFont="1" applyFill="1" applyBorder="1" applyAlignment="1">
      <alignment/>
    </xf>
    <xf numFmtId="0" fontId="67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7" fillId="0" borderId="0" xfId="0" applyFont="1" applyBorder="1" applyAlignment="1">
      <alignment/>
    </xf>
    <xf numFmtId="49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65" fillId="0" borderId="0" xfId="0" applyFont="1" applyBorder="1" applyAlignment="1">
      <alignment horizontal="right"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right"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Border="1" applyAlignment="1">
      <alignment horizontal="left"/>
    </xf>
    <xf numFmtId="0" fontId="67" fillId="0" borderId="24" xfId="0" applyFont="1" applyBorder="1" applyAlignment="1">
      <alignment horizontal="center" wrapText="1"/>
    </xf>
    <xf numFmtId="0" fontId="67" fillId="0" borderId="24" xfId="0" applyFont="1" applyBorder="1" applyAlignment="1">
      <alignment horizontal="center"/>
    </xf>
    <xf numFmtId="0" fontId="67" fillId="0" borderId="2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view="pageBreakPreview" zoomScaleSheetLayoutView="100" zoomScalePageLayoutView="0" workbookViewId="0" topLeftCell="B16">
      <selection activeCell="D36" sqref="D36"/>
    </sheetView>
  </sheetViews>
  <sheetFormatPr defaultColWidth="9.00390625" defaultRowHeight="12.75"/>
  <cols>
    <col min="1" max="1" width="0" style="0" hidden="1" customWidth="1"/>
    <col min="2" max="2" width="3.875" style="343" customWidth="1"/>
    <col min="3" max="3" width="7.00390625" style="344" customWidth="1"/>
    <col min="4" max="4" width="127.125" style="343" customWidth="1"/>
  </cols>
  <sheetData>
    <row r="1" spans="1:13" ht="20.25">
      <c r="A1" s="4"/>
      <c r="C1" s="374"/>
      <c r="D1" s="375"/>
      <c r="E1" s="42"/>
      <c r="F1" s="42"/>
      <c r="G1" s="42"/>
      <c r="H1" s="42"/>
      <c r="I1" s="42"/>
      <c r="J1" s="42"/>
      <c r="K1" s="42"/>
      <c r="L1" s="42"/>
      <c r="M1" s="42"/>
    </row>
    <row r="2" spans="1:13" ht="27.75" customHeight="1">
      <c r="A2" s="4"/>
      <c r="C2" s="1001" t="s">
        <v>89</v>
      </c>
      <c r="D2" s="1001"/>
      <c r="E2" s="376"/>
      <c r="F2" s="376"/>
      <c r="G2" s="376"/>
      <c r="H2" s="376"/>
      <c r="I2" s="376"/>
      <c r="J2" s="376"/>
      <c r="K2" s="376"/>
      <c r="L2" s="376"/>
      <c r="M2" s="377"/>
    </row>
    <row r="3" spans="1:13" ht="27.75" customHeight="1">
      <c r="A3" s="4"/>
      <c r="C3" s="1002" t="s">
        <v>236</v>
      </c>
      <c r="D3" s="1002"/>
      <c r="E3" s="1002"/>
      <c r="F3" s="1002"/>
      <c r="G3" s="1002"/>
      <c r="H3" s="1002"/>
      <c r="I3" s="1002"/>
      <c r="J3" s="1002"/>
      <c r="K3" s="1002"/>
      <c r="L3" s="1002"/>
      <c r="M3" s="377"/>
    </row>
    <row r="4" spans="1:13" ht="20.25">
      <c r="A4" s="4"/>
      <c r="C4" s="378"/>
      <c r="D4" s="379"/>
      <c r="E4" s="377"/>
      <c r="F4" s="377"/>
      <c r="G4" s="377"/>
      <c r="H4" s="377"/>
      <c r="I4" s="377"/>
      <c r="J4" s="377"/>
      <c r="K4" s="377"/>
      <c r="L4" s="377"/>
      <c r="M4" s="377"/>
    </row>
    <row r="5" spans="1:13" ht="20.25">
      <c r="A5" s="4"/>
      <c r="C5" s="378"/>
      <c r="D5" s="380"/>
      <c r="E5" s="377"/>
      <c r="F5" s="377"/>
      <c r="G5" s="377"/>
      <c r="H5" s="377"/>
      <c r="I5" s="377"/>
      <c r="J5" s="377"/>
      <c r="K5" s="377"/>
      <c r="L5" s="377"/>
      <c r="M5" s="377"/>
    </row>
    <row r="6" spans="1:13" s="106" customFormat="1" ht="19.5" customHeight="1">
      <c r="A6" s="347"/>
      <c r="B6" s="348"/>
      <c r="C6" s="349" t="s">
        <v>90</v>
      </c>
      <c r="D6" s="350" t="s">
        <v>240</v>
      </c>
      <c r="E6" s="381"/>
      <c r="F6" s="381"/>
      <c r="G6" s="1003" t="s">
        <v>0</v>
      </c>
      <c r="H6" s="1003"/>
      <c r="I6" s="1003"/>
      <c r="J6" s="1003"/>
      <c r="K6" s="1003"/>
      <c r="L6" s="1003"/>
      <c r="M6" s="1003"/>
    </row>
    <row r="7" spans="1:13" s="106" customFormat="1" ht="19.5" customHeight="1">
      <c r="A7" s="347"/>
      <c r="B7" s="348"/>
      <c r="C7" s="349">
        <v>1</v>
      </c>
      <c r="D7" s="984" t="s">
        <v>289</v>
      </c>
      <c r="E7" s="381"/>
      <c r="F7" s="381"/>
      <c r="G7" s="382"/>
      <c r="H7" s="382"/>
      <c r="I7" s="382"/>
      <c r="J7" s="382"/>
      <c r="K7" s="382"/>
      <c r="L7" s="382"/>
      <c r="M7" s="382"/>
    </row>
    <row r="8" spans="1:13" s="106" customFormat="1" ht="19.5" customHeight="1">
      <c r="A8" s="347"/>
      <c r="B8" s="348"/>
      <c r="C8" s="349">
        <v>2</v>
      </c>
      <c r="D8" s="984" t="s">
        <v>290</v>
      </c>
      <c r="E8" s="381"/>
      <c r="F8" s="381"/>
      <c r="G8" s="382"/>
      <c r="H8" s="382"/>
      <c r="I8" s="382"/>
      <c r="J8" s="382"/>
      <c r="K8" s="382"/>
      <c r="L8" s="382"/>
      <c r="M8" s="382"/>
    </row>
    <row r="9" spans="1:13" s="106" customFormat="1" ht="19.5" customHeight="1">
      <c r="A9" s="347"/>
      <c r="B9" s="348"/>
      <c r="C9" s="349">
        <v>3</v>
      </c>
      <c r="D9" s="351" t="s">
        <v>291</v>
      </c>
      <c r="E9" s="381"/>
      <c r="F9" s="381"/>
      <c r="G9" s="382"/>
      <c r="H9" s="382"/>
      <c r="I9" s="382"/>
      <c r="J9" s="382"/>
      <c r="K9" s="382"/>
      <c r="L9" s="382"/>
      <c r="M9" s="382"/>
    </row>
    <row r="10" spans="1:13" s="106" customFormat="1" ht="19.5" customHeight="1">
      <c r="A10" s="347"/>
      <c r="B10" s="348"/>
      <c r="C10" s="349">
        <v>4</v>
      </c>
      <c r="D10" s="351" t="s">
        <v>242</v>
      </c>
      <c r="E10" s="381"/>
      <c r="F10" s="381"/>
      <c r="G10" s="382"/>
      <c r="H10" s="382"/>
      <c r="I10" s="382"/>
      <c r="J10" s="382"/>
      <c r="K10" s="382"/>
      <c r="L10" s="382"/>
      <c r="M10" s="382"/>
    </row>
    <row r="11" spans="1:13" s="106" customFormat="1" ht="19.5" customHeight="1">
      <c r="A11" s="347"/>
      <c r="B11" s="348"/>
      <c r="C11" s="349">
        <v>5</v>
      </c>
      <c r="D11" s="351" t="s">
        <v>243</v>
      </c>
      <c r="E11" s="381"/>
      <c r="F11" s="381"/>
      <c r="G11" s="382"/>
      <c r="H11" s="382"/>
      <c r="I11" s="382"/>
      <c r="J11" s="382"/>
      <c r="K11" s="382"/>
      <c r="L11" s="382"/>
      <c r="M11" s="382"/>
    </row>
    <row r="12" spans="1:13" s="106" customFormat="1" ht="19.5" customHeight="1">
      <c r="A12" s="347"/>
      <c r="B12" s="348"/>
      <c r="C12" s="349">
        <v>6</v>
      </c>
      <c r="D12" s="351" t="s">
        <v>244</v>
      </c>
      <c r="E12" s="381"/>
      <c r="F12" s="381"/>
      <c r="G12" s="382"/>
      <c r="H12" s="382"/>
      <c r="I12" s="382"/>
      <c r="J12" s="382"/>
      <c r="K12" s="382"/>
      <c r="L12" s="382"/>
      <c r="M12" s="382"/>
    </row>
    <row r="13" spans="1:13" s="106" customFormat="1" ht="19.5" customHeight="1">
      <c r="A13" s="347"/>
      <c r="B13" s="348"/>
      <c r="C13" s="349">
        <v>7</v>
      </c>
      <c r="D13" s="351" t="s">
        <v>280</v>
      </c>
      <c r="E13" s="381"/>
      <c r="F13" s="381"/>
      <c r="G13" s="382"/>
      <c r="H13" s="382"/>
      <c r="I13" s="382"/>
      <c r="J13" s="382"/>
      <c r="K13" s="382"/>
      <c r="L13" s="382"/>
      <c r="M13" s="382"/>
    </row>
    <row r="14" spans="1:13" s="106" customFormat="1" ht="19.5" customHeight="1">
      <c r="A14" s="347"/>
      <c r="B14" s="348"/>
      <c r="C14" s="349">
        <v>8</v>
      </c>
      <c r="D14" s="351" t="s">
        <v>281</v>
      </c>
      <c r="E14" s="381"/>
      <c r="F14" s="381"/>
      <c r="G14" s="382"/>
      <c r="H14" s="382"/>
      <c r="I14" s="382"/>
      <c r="J14" s="382"/>
      <c r="K14" s="382"/>
      <c r="L14" s="382"/>
      <c r="M14" s="382"/>
    </row>
    <row r="15" spans="1:13" s="106" customFormat="1" ht="19.5" customHeight="1">
      <c r="A15" s="347"/>
      <c r="B15" s="348"/>
      <c r="C15" s="349">
        <v>9</v>
      </c>
      <c r="D15" s="351" t="s">
        <v>282</v>
      </c>
      <c r="E15" s="381"/>
      <c r="F15" s="381"/>
      <c r="G15" s="382"/>
      <c r="H15" s="382"/>
      <c r="I15" s="382"/>
      <c r="J15" s="382"/>
      <c r="K15" s="382"/>
      <c r="L15" s="382"/>
      <c r="M15" s="382"/>
    </row>
    <row r="16" spans="1:13" s="106" customFormat="1" ht="19.5" customHeight="1">
      <c r="A16" s="347"/>
      <c r="B16" s="348"/>
      <c r="C16" s="349">
        <v>10</v>
      </c>
      <c r="D16" s="351" t="s">
        <v>245</v>
      </c>
      <c r="E16" s="381"/>
      <c r="F16" s="381"/>
      <c r="G16" s="382"/>
      <c r="H16" s="382"/>
      <c r="I16" s="382"/>
      <c r="J16" s="382"/>
      <c r="K16" s="382"/>
      <c r="L16" s="382"/>
      <c r="M16" s="382"/>
    </row>
    <row r="17" spans="1:13" s="106" customFormat="1" ht="19.5" customHeight="1">
      <c r="A17" s="347"/>
      <c r="B17" s="348"/>
      <c r="C17" s="349">
        <v>11</v>
      </c>
      <c r="D17" s="351" t="s">
        <v>246</v>
      </c>
      <c r="E17" s="381"/>
      <c r="F17" s="381"/>
      <c r="G17" s="382"/>
      <c r="H17" s="382"/>
      <c r="I17" s="382"/>
      <c r="J17" s="382"/>
      <c r="K17" s="382"/>
      <c r="L17" s="382"/>
      <c r="M17" s="382"/>
    </row>
    <row r="18" spans="1:13" s="106" customFormat="1" ht="19.5" customHeight="1">
      <c r="A18" s="347"/>
      <c r="B18" s="348"/>
      <c r="C18" s="349">
        <v>12</v>
      </c>
      <c r="D18" s="351" t="s">
        <v>247</v>
      </c>
      <c r="E18" s="381"/>
      <c r="F18" s="381"/>
      <c r="G18" s="382"/>
      <c r="H18" s="382"/>
      <c r="I18" s="382"/>
      <c r="J18" s="382"/>
      <c r="K18" s="382"/>
      <c r="L18" s="382"/>
      <c r="M18" s="382"/>
    </row>
    <row r="19" spans="1:13" s="106" customFormat="1" ht="19.5" customHeight="1">
      <c r="A19" s="347"/>
      <c r="B19" s="348"/>
      <c r="C19" s="349">
        <v>13</v>
      </c>
      <c r="D19" s="351" t="s">
        <v>248</v>
      </c>
      <c r="E19" s="381"/>
      <c r="F19" s="381"/>
      <c r="G19" s="381" t="s">
        <v>0</v>
      </c>
      <c r="H19" s="381"/>
      <c r="I19" s="381"/>
      <c r="J19" s="381"/>
      <c r="K19" s="381"/>
      <c r="L19" s="381"/>
      <c r="M19" s="381"/>
    </row>
    <row r="20" spans="1:13" s="106" customFormat="1" ht="19.5" customHeight="1">
      <c r="A20" s="347"/>
      <c r="B20" s="348"/>
      <c r="C20" s="349">
        <v>14</v>
      </c>
      <c r="D20" s="351" t="s">
        <v>249</v>
      </c>
      <c r="E20" s="381"/>
      <c r="F20" s="381"/>
      <c r="G20" s="381"/>
      <c r="H20" s="381"/>
      <c r="I20" s="381"/>
      <c r="J20" s="381"/>
      <c r="K20" s="381"/>
      <c r="L20" s="381"/>
      <c r="M20" s="381"/>
    </row>
    <row r="21" spans="1:13" s="106" customFormat="1" ht="19.5" customHeight="1">
      <c r="A21" s="347"/>
      <c r="B21" s="348"/>
      <c r="C21" s="349">
        <v>15</v>
      </c>
      <c r="D21" s="353" t="s">
        <v>250</v>
      </c>
      <c r="E21" s="381"/>
      <c r="F21" s="381"/>
      <c r="G21" s="381"/>
      <c r="H21" s="381"/>
      <c r="I21" s="381"/>
      <c r="J21" s="381"/>
      <c r="K21" s="381"/>
      <c r="L21" s="381"/>
      <c r="M21" s="381"/>
    </row>
    <row r="22" spans="1:13" s="106" customFormat="1" ht="19.5" customHeight="1">
      <c r="A22" s="347"/>
      <c r="B22" s="348"/>
      <c r="C22" s="349">
        <v>16</v>
      </c>
      <c r="D22" s="351" t="s">
        <v>251</v>
      </c>
      <c r="E22" s="381"/>
      <c r="F22" s="381"/>
      <c r="G22" s="381"/>
      <c r="H22" s="381"/>
      <c r="I22" s="381"/>
      <c r="J22" s="381"/>
      <c r="K22" s="381"/>
      <c r="L22" s="381"/>
      <c r="M22" s="381"/>
    </row>
    <row r="23" spans="1:13" s="106" customFormat="1" ht="19.5" customHeight="1">
      <c r="A23" s="347"/>
      <c r="B23" s="348"/>
      <c r="C23" s="988">
        <v>17</v>
      </c>
      <c r="D23" s="991" t="s">
        <v>258</v>
      </c>
      <c r="E23" s="381"/>
      <c r="F23" s="381"/>
      <c r="G23" s="381"/>
      <c r="H23" s="381"/>
      <c r="I23" s="381"/>
      <c r="J23" s="381"/>
      <c r="K23" s="381"/>
      <c r="L23" s="381"/>
      <c r="M23" s="381"/>
    </row>
    <row r="24" spans="1:13" s="106" customFormat="1" ht="19.5" customHeight="1">
      <c r="A24" s="347"/>
      <c r="B24" s="348"/>
      <c r="C24" s="989">
        <v>18</v>
      </c>
      <c r="D24" s="990" t="s">
        <v>259</v>
      </c>
      <c r="E24" s="381"/>
      <c r="F24" s="381"/>
      <c r="G24" s="381"/>
      <c r="H24" s="381"/>
      <c r="I24" s="381"/>
      <c r="J24" s="381"/>
      <c r="K24" s="381"/>
      <c r="L24" s="381"/>
      <c r="M24" s="381"/>
    </row>
    <row r="25" spans="1:13" s="106" customFormat="1" ht="19.5" customHeight="1">
      <c r="A25" s="347"/>
      <c r="B25" s="348"/>
      <c r="C25" s="987">
        <v>19</v>
      </c>
      <c r="D25" s="992" t="s">
        <v>91</v>
      </c>
      <c r="E25" s="381"/>
      <c r="F25" s="381"/>
      <c r="G25" s="381"/>
      <c r="H25" s="381"/>
      <c r="I25" s="381"/>
      <c r="J25" s="381"/>
      <c r="K25" s="381"/>
      <c r="L25" s="381"/>
      <c r="M25" s="381"/>
    </row>
    <row r="26" spans="1:13" s="106" customFormat="1" ht="19.5" customHeight="1">
      <c r="A26" s="107"/>
      <c r="B26" s="356"/>
      <c r="C26" s="349" t="s">
        <v>0</v>
      </c>
      <c r="D26" s="357" t="s">
        <v>40</v>
      </c>
      <c r="E26" s="381"/>
      <c r="F26" s="381"/>
      <c r="G26" s="381"/>
      <c r="H26" s="381"/>
      <c r="I26" s="381"/>
      <c r="J26" s="381"/>
      <c r="K26" s="381"/>
      <c r="L26" s="381"/>
      <c r="M26" s="381"/>
    </row>
    <row r="27" spans="1:13" s="106" customFormat="1" ht="19.5" customHeight="1">
      <c r="A27" s="107"/>
      <c r="B27" s="356"/>
      <c r="C27" s="349">
        <v>1</v>
      </c>
      <c r="D27" s="373" t="s">
        <v>292</v>
      </c>
      <c r="E27" s="381"/>
      <c r="F27" s="381"/>
      <c r="G27" s="381"/>
      <c r="H27" s="381"/>
      <c r="I27" s="381"/>
      <c r="J27" s="381"/>
      <c r="K27" s="381"/>
      <c r="L27" s="381"/>
      <c r="M27" s="381"/>
    </row>
    <row r="28" spans="1:13" s="106" customFormat="1" ht="19.5" customHeight="1">
      <c r="A28" s="107"/>
      <c r="B28" s="356"/>
      <c r="C28" s="349">
        <v>2</v>
      </c>
      <c r="D28" s="985" t="s">
        <v>252</v>
      </c>
      <c r="E28" s="381"/>
      <c r="F28" s="381"/>
      <c r="G28" s="381"/>
      <c r="H28" s="381"/>
      <c r="I28" s="381"/>
      <c r="J28" s="381"/>
      <c r="K28" s="381"/>
      <c r="L28" s="381"/>
      <c r="M28" s="381"/>
    </row>
    <row r="29" spans="1:13" s="106" customFormat="1" ht="19.5" customHeight="1">
      <c r="A29" s="107"/>
      <c r="B29" s="356"/>
      <c r="C29" s="349">
        <v>3</v>
      </c>
      <c r="D29" s="435" t="s">
        <v>246</v>
      </c>
      <c r="E29" s="381"/>
      <c r="F29" s="381"/>
      <c r="G29" s="381"/>
      <c r="H29" s="381"/>
      <c r="I29" s="381"/>
      <c r="J29" s="381"/>
      <c r="K29" s="381"/>
      <c r="L29" s="381"/>
      <c r="M29" s="381"/>
    </row>
    <row r="30" spans="1:13" s="106" customFormat="1" ht="19.5" customHeight="1">
      <c r="A30" s="107"/>
      <c r="B30" s="356"/>
      <c r="C30" s="349">
        <v>4</v>
      </c>
      <c r="D30" s="353" t="s">
        <v>283</v>
      </c>
      <c r="E30" s="381"/>
      <c r="F30" s="381"/>
      <c r="G30" s="381"/>
      <c r="H30" s="381"/>
      <c r="I30" s="381"/>
      <c r="J30" s="381"/>
      <c r="K30" s="381"/>
      <c r="L30" s="381"/>
      <c r="M30" s="381"/>
    </row>
    <row r="31" spans="1:13" s="106" customFormat="1" ht="19.5" customHeight="1">
      <c r="A31" s="107"/>
      <c r="B31" s="356"/>
      <c r="C31" s="349">
        <v>5</v>
      </c>
      <c r="D31" s="436" t="s">
        <v>284</v>
      </c>
      <c r="E31" s="381"/>
      <c r="F31" s="381"/>
      <c r="G31" s="381"/>
      <c r="H31" s="381"/>
      <c r="I31" s="381"/>
      <c r="J31" s="381"/>
      <c r="K31" s="381"/>
      <c r="L31" s="381"/>
      <c r="M31" s="381"/>
    </row>
    <row r="32" spans="1:13" s="106" customFormat="1" ht="19.5" customHeight="1">
      <c r="A32" s="107"/>
      <c r="B32" s="356"/>
      <c r="C32" s="349"/>
      <c r="D32" s="359" t="s">
        <v>122</v>
      </c>
      <c r="E32" s="381"/>
      <c r="F32" s="381"/>
      <c r="G32" s="381"/>
      <c r="H32" s="381"/>
      <c r="I32" s="381"/>
      <c r="J32" s="381"/>
      <c r="K32" s="381"/>
      <c r="L32" s="381"/>
      <c r="M32" s="381"/>
    </row>
    <row r="33" spans="1:13" s="106" customFormat="1" ht="19.5" customHeight="1">
      <c r="A33" s="107"/>
      <c r="B33" s="356"/>
      <c r="C33" s="349">
        <v>1</v>
      </c>
      <c r="D33" s="358" t="s">
        <v>286</v>
      </c>
      <c r="E33" s="381"/>
      <c r="F33" s="381"/>
      <c r="G33" s="381"/>
      <c r="H33" s="381"/>
      <c r="I33" s="381"/>
      <c r="J33" s="381"/>
      <c r="K33" s="381"/>
      <c r="L33" s="381"/>
      <c r="M33" s="381"/>
    </row>
    <row r="34" spans="1:13" s="106" customFormat="1" ht="19.5" customHeight="1">
      <c r="A34" s="107"/>
      <c r="B34" s="356"/>
      <c r="C34" s="349">
        <v>2</v>
      </c>
      <c r="D34" s="358" t="s">
        <v>285</v>
      </c>
      <c r="E34" s="381"/>
      <c r="F34" s="381"/>
      <c r="G34" s="381"/>
      <c r="H34" s="381"/>
      <c r="I34" s="381"/>
      <c r="J34" s="381"/>
      <c r="K34" s="381"/>
      <c r="L34" s="381"/>
      <c r="M34" s="381"/>
    </row>
    <row r="35" spans="1:13" s="106" customFormat="1" ht="19.5" customHeight="1">
      <c r="A35" s="107"/>
      <c r="B35" s="356"/>
      <c r="C35" s="349">
        <v>3</v>
      </c>
      <c r="D35" s="358" t="s">
        <v>293</v>
      </c>
      <c r="E35" s="381"/>
      <c r="F35" s="381"/>
      <c r="G35" s="381"/>
      <c r="H35" s="381"/>
      <c r="I35" s="381"/>
      <c r="J35" s="381"/>
      <c r="K35" s="381"/>
      <c r="L35" s="381"/>
      <c r="M35" s="381"/>
    </row>
    <row r="36" spans="2:13" s="106" customFormat="1" ht="19.5" customHeight="1">
      <c r="B36" s="343"/>
      <c r="C36" s="355">
        <v>4</v>
      </c>
      <c r="D36" s="437" t="s">
        <v>288</v>
      </c>
      <c r="E36" s="381"/>
      <c r="F36" s="381"/>
      <c r="G36" s="381"/>
      <c r="H36" s="381"/>
      <c r="I36" s="381"/>
      <c r="J36" s="381"/>
      <c r="K36" s="381"/>
      <c r="L36" s="381"/>
      <c r="M36" s="381"/>
    </row>
    <row r="37" spans="2:13" s="106" customFormat="1" ht="19.5" customHeight="1">
      <c r="B37" s="343"/>
      <c r="C37" s="355"/>
      <c r="D37" s="359" t="s">
        <v>41</v>
      </c>
      <c r="E37" s="381"/>
      <c r="F37" s="381"/>
      <c r="G37" s="381"/>
      <c r="H37" s="381"/>
      <c r="I37" s="381"/>
      <c r="J37" s="381"/>
      <c r="K37" s="381"/>
      <c r="L37" s="381"/>
      <c r="M37" s="381"/>
    </row>
    <row r="38" spans="2:13" s="106" customFormat="1" ht="19.5" customHeight="1">
      <c r="B38" s="343"/>
      <c r="C38" s="355">
        <v>1</v>
      </c>
      <c r="D38" s="360" t="s">
        <v>260</v>
      </c>
      <c r="E38" s="381"/>
      <c r="F38" s="381"/>
      <c r="G38" s="381"/>
      <c r="H38" s="381"/>
      <c r="I38" s="381"/>
      <c r="J38" s="381"/>
      <c r="K38" s="381"/>
      <c r="L38" s="381"/>
      <c r="M38" s="381"/>
    </row>
    <row r="39" spans="2:13" s="106" customFormat="1" ht="19.5" customHeight="1">
      <c r="B39" s="343"/>
      <c r="C39" s="355">
        <v>2</v>
      </c>
      <c r="D39" s="360" t="s">
        <v>261</v>
      </c>
      <c r="E39" s="381"/>
      <c r="F39" s="381"/>
      <c r="G39" s="381"/>
      <c r="H39" s="381"/>
      <c r="I39" s="381"/>
      <c r="J39" s="381"/>
      <c r="K39" s="381"/>
      <c r="L39" s="381"/>
      <c r="M39" s="381"/>
    </row>
    <row r="40" spans="2:13" s="106" customFormat="1" ht="40.5" customHeight="1">
      <c r="B40" s="343"/>
      <c r="C40" s="355">
        <v>3</v>
      </c>
      <c r="D40" s="1000" t="s">
        <v>287</v>
      </c>
      <c r="E40" s="381"/>
      <c r="F40" s="381"/>
      <c r="G40" s="381"/>
      <c r="H40" s="381"/>
      <c r="I40" s="381"/>
      <c r="J40" s="381"/>
      <c r="K40" s="381"/>
      <c r="L40" s="381"/>
      <c r="M40" s="381"/>
    </row>
    <row r="41" spans="2:13" s="106" customFormat="1" ht="19.5" customHeight="1">
      <c r="B41" s="343"/>
      <c r="C41" s="352" t="s">
        <v>0</v>
      </c>
      <c r="D41" s="361" t="s">
        <v>92</v>
      </c>
      <c r="E41" s="381"/>
      <c r="F41" s="381"/>
      <c r="G41" s="381"/>
      <c r="H41" s="381"/>
      <c r="I41" s="381"/>
      <c r="J41" s="381"/>
      <c r="K41" s="381"/>
      <c r="L41" s="381"/>
      <c r="M41" s="381"/>
    </row>
    <row r="42" spans="1:13" s="106" customFormat="1" ht="19.5" customHeight="1">
      <c r="A42" s="362"/>
      <c r="B42" s="363"/>
      <c r="C42" s="352">
        <v>1</v>
      </c>
      <c r="D42" s="354" t="s">
        <v>239</v>
      </c>
      <c r="E42" s="381"/>
      <c r="F42" s="381"/>
      <c r="G42" s="381"/>
      <c r="H42" s="381"/>
      <c r="I42" s="381"/>
      <c r="J42" s="381"/>
      <c r="K42" s="381"/>
      <c r="L42" s="381"/>
      <c r="M42" s="381"/>
    </row>
    <row r="43" spans="2:13" s="106" customFormat="1" ht="19.5" customHeight="1">
      <c r="B43" s="343"/>
      <c r="C43" s="352">
        <v>2</v>
      </c>
      <c r="D43" s="354" t="s">
        <v>241</v>
      </c>
      <c r="E43" s="381"/>
      <c r="F43" s="381"/>
      <c r="G43" s="381"/>
      <c r="H43" s="381"/>
      <c r="I43" s="381"/>
      <c r="J43" s="381"/>
      <c r="K43" s="381"/>
      <c r="L43" s="381"/>
      <c r="M43" s="381"/>
    </row>
    <row r="44" spans="2:13" s="3" customFormat="1" ht="12.75" customHeight="1">
      <c r="B44" s="343"/>
      <c r="C44" s="378"/>
      <c r="D44" s="379"/>
      <c r="E44" s="377"/>
      <c r="F44" s="377"/>
      <c r="G44" s="377"/>
      <c r="H44" s="377"/>
      <c r="I44" s="377"/>
      <c r="J44" s="377"/>
      <c r="K44" s="377"/>
      <c r="L44" s="377"/>
      <c r="M44" s="377"/>
    </row>
    <row r="45" spans="2:13" s="3" customFormat="1" ht="12.75" customHeight="1">
      <c r="B45" s="343"/>
      <c r="C45" s="345"/>
      <c r="D45" s="346"/>
      <c r="E45" s="231"/>
      <c r="F45" s="231"/>
      <c r="G45" s="231"/>
      <c r="H45" s="231"/>
      <c r="I45" s="231"/>
      <c r="J45" s="231"/>
      <c r="K45" s="231"/>
      <c r="L45" s="231"/>
      <c r="M45" s="231"/>
    </row>
    <row r="46" spans="2:13" s="3" customFormat="1" ht="13.5" customHeight="1">
      <c r="B46" s="343"/>
      <c r="C46" s="345"/>
      <c r="D46" s="346"/>
      <c r="E46" s="231"/>
      <c r="F46" s="231"/>
      <c r="G46" s="231"/>
      <c r="H46" s="231"/>
      <c r="I46" s="231"/>
      <c r="J46" s="231"/>
      <c r="K46" s="231"/>
      <c r="L46" s="231"/>
      <c r="M46" s="231"/>
    </row>
    <row r="47" spans="2:13" s="3" customFormat="1" ht="13.5" customHeight="1">
      <c r="B47" s="343"/>
      <c r="C47" s="345"/>
      <c r="D47" s="346"/>
      <c r="E47" s="231"/>
      <c r="F47" s="231"/>
      <c r="G47" s="231"/>
      <c r="H47" s="231"/>
      <c r="I47" s="231"/>
      <c r="J47" s="231"/>
      <c r="K47" s="231"/>
      <c r="L47" s="231"/>
      <c r="M47" s="231"/>
    </row>
    <row r="48" spans="1:13" s="3" customFormat="1" ht="13.5" customHeight="1">
      <c r="A48" s="116"/>
      <c r="B48" s="364"/>
      <c r="C48" s="365"/>
      <c r="D48" s="346"/>
      <c r="E48" s="231"/>
      <c r="F48" s="231"/>
      <c r="G48" s="231"/>
      <c r="H48" s="231"/>
      <c r="I48" s="231"/>
      <c r="J48" s="231"/>
      <c r="K48" s="231"/>
      <c r="L48" s="231"/>
      <c r="M48" s="231"/>
    </row>
    <row r="49" spans="1:13" s="3" customFormat="1" ht="13.5" customHeight="1">
      <c r="A49" s="116"/>
      <c r="B49" s="364"/>
      <c r="C49" s="365"/>
      <c r="D49" s="366"/>
      <c r="E49" s="231"/>
      <c r="F49" s="231"/>
      <c r="G49" s="231"/>
      <c r="H49" s="231"/>
      <c r="I49" s="231"/>
      <c r="J49" s="231"/>
      <c r="K49" s="231"/>
      <c r="L49" s="231"/>
      <c r="M49" s="231"/>
    </row>
    <row r="50" spans="1:13" s="3" customFormat="1" ht="13.5" customHeight="1">
      <c r="A50" s="116"/>
      <c r="B50" s="364"/>
      <c r="C50" s="365"/>
      <c r="D50" s="366"/>
      <c r="E50" s="231"/>
      <c r="F50" s="231"/>
      <c r="G50" s="231"/>
      <c r="H50" s="231"/>
      <c r="I50" s="231"/>
      <c r="J50" s="231"/>
      <c r="K50" s="231"/>
      <c r="L50" s="231"/>
      <c r="M50" s="231"/>
    </row>
    <row r="51" spans="1:13" s="3" customFormat="1" ht="13.5" customHeight="1">
      <c r="A51" s="116"/>
      <c r="B51" s="364"/>
      <c r="C51" s="365"/>
      <c r="D51" s="366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s="3" customFormat="1" ht="13.5" customHeight="1">
      <c r="A52" s="116"/>
      <c r="B52" s="364"/>
      <c r="C52" s="365"/>
      <c r="D52" s="366"/>
      <c r="E52" s="231"/>
      <c r="F52" s="231"/>
      <c r="G52" s="231"/>
      <c r="H52" s="231"/>
      <c r="I52" s="231"/>
      <c r="J52" s="231"/>
      <c r="K52" s="231"/>
      <c r="L52" s="231"/>
      <c r="M52" s="231"/>
    </row>
    <row r="53" spans="1:13" s="3" customFormat="1" ht="13.5" customHeight="1">
      <c r="A53" s="116"/>
      <c r="B53" s="364"/>
      <c r="C53" s="365"/>
      <c r="D53" s="366"/>
      <c r="E53" s="231"/>
      <c r="F53" s="231"/>
      <c r="G53" s="231"/>
      <c r="H53" s="231"/>
      <c r="I53" s="231"/>
      <c r="J53" s="231"/>
      <c r="K53" s="231"/>
      <c r="L53" s="231"/>
      <c r="M53" s="231"/>
    </row>
    <row r="54" spans="1:13" s="3" customFormat="1" ht="13.5" customHeight="1">
      <c r="A54" s="116"/>
      <c r="B54" s="364"/>
      <c r="C54" s="365"/>
      <c r="D54" s="366"/>
      <c r="E54" s="231"/>
      <c r="F54" s="231"/>
      <c r="G54" s="231"/>
      <c r="H54" s="231"/>
      <c r="I54" s="231"/>
      <c r="J54" s="231"/>
      <c r="K54" s="231"/>
      <c r="L54" s="231"/>
      <c r="M54" s="231"/>
    </row>
    <row r="55" spans="1:13" s="3" customFormat="1" ht="24" customHeight="1">
      <c r="A55" s="116"/>
      <c r="B55" s="364"/>
      <c r="C55" s="365"/>
      <c r="D55" s="366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s="3" customFormat="1" ht="24" customHeight="1">
      <c r="A56" s="116"/>
      <c r="B56" s="364"/>
      <c r="C56" s="365"/>
      <c r="D56" s="366"/>
      <c r="E56" s="231"/>
      <c r="F56" s="231"/>
      <c r="G56" s="231"/>
      <c r="H56" s="231"/>
      <c r="I56" s="231"/>
      <c r="J56" s="231"/>
      <c r="K56" s="231"/>
      <c r="L56" s="231"/>
      <c r="M56" s="231"/>
    </row>
    <row r="57" spans="1:13" s="3" customFormat="1" ht="24" customHeight="1">
      <c r="A57" s="116"/>
      <c r="B57" s="364"/>
      <c r="C57" s="365"/>
      <c r="D57" s="366"/>
      <c r="E57" s="231"/>
      <c r="F57" s="231"/>
      <c r="G57" s="231"/>
      <c r="H57" s="231"/>
      <c r="I57" s="231"/>
      <c r="J57" s="231"/>
      <c r="K57" s="231"/>
      <c r="L57" s="231"/>
      <c r="M57" s="231"/>
    </row>
    <row r="58" spans="1:13" s="3" customFormat="1" ht="13.5" customHeight="1">
      <c r="A58" s="116"/>
      <c r="B58" s="364"/>
      <c r="C58" s="365"/>
      <c r="D58" s="366"/>
      <c r="E58" s="231"/>
      <c r="F58" s="231"/>
      <c r="G58" s="231"/>
      <c r="H58" s="231"/>
      <c r="I58" s="231"/>
      <c r="J58" s="231"/>
      <c r="K58" s="231"/>
      <c r="L58" s="231"/>
      <c r="M58" s="231"/>
    </row>
    <row r="59" spans="1:13" s="3" customFormat="1" ht="26.25" customHeight="1">
      <c r="A59" s="117"/>
      <c r="B59" s="367"/>
      <c r="C59" s="368"/>
      <c r="D59" s="366"/>
      <c r="E59" s="231"/>
      <c r="F59" s="231"/>
      <c r="G59" s="231"/>
      <c r="H59" s="231"/>
      <c r="I59" s="231"/>
      <c r="J59" s="231"/>
      <c r="K59" s="231"/>
      <c r="L59" s="231"/>
      <c r="M59" s="231"/>
    </row>
    <row r="60" spans="1:13" s="117" customFormat="1" ht="12.75" customHeight="1">
      <c r="A60" s="116"/>
      <c r="B60" s="364"/>
      <c r="C60" s="365"/>
      <c r="D60" s="369"/>
      <c r="E60" s="370"/>
      <c r="F60" s="370"/>
      <c r="G60" s="370"/>
      <c r="H60" s="370"/>
      <c r="I60" s="370"/>
      <c r="J60" s="370"/>
      <c r="K60" s="370"/>
      <c r="L60" s="370"/>
      <c r="M60" s="370"/>
    </row>
    <row r="61" spans="1:13" s="3" customFormat="1" ht="26.25" customHeight="1">
      <c r="A61" s="118"/>
      <c r="B61" s="371"/>
      <c r="C61" s="345"/>
      <c r="D61" s="366"/>
      <c r="E61" s="231"/>
      <c r="F61" s="231"/>
      <c r="G61" s="231"/>
      <c r="H61" s="231"/>
      <c r="I61" s="231"/>
      <c r="J61" s="231"/>
      <c r="K61" s="231"/>
      <c r="L61" s="231"/>
      <c r="M61" s="231"/>
    </row>
    <row r="62" spans="1:13" s="3" customFormat="1" ht="12.75" customHeight="1">
      <c r="A62" s="118"/>
      <c r="B62" s="371"/>
      <c r="C62" s="345"/>
      <c r="D62" s="372"/>
      <c r="E62" s="231"/>
      <c r="F62" s="231"/>
      <c r="G62" s="231"/>
      <c r="H62" s="231"/>
      <c r="I62" s="231"/>
      <c r="J62" s="231"/>
      <c r="K62" s="231"/>
      <c r="L62" s="231"/>
      <c r="M62" s="231"/>
    </row>
    <row r="63" spans="1:13" s="3" customFormat="1" ht="12.75" customHeight="1">
      <c r="A63" s="118"/>
      <c r="B63" s="371"/>
      <c r="C63" s="345"/>
      <c r="D63" s="372"/>
      <c r="E63" s="231"/>
      <c r="F63" s="231"/>
      <c r="G63" s="231"/>
      <c r="H63" s="231"/>
      <c r="I63" s="231"/>
      <c r="J63" s="231"/>
      <c r="K63" s="231"/>
      <c r="L63" s="231"/>
      <c r="M63" s="231"/>
    </row>
    <row r="64" spans="1:13" s="3" customFormat="1" ht="15.75" customHeight="1">
      <c r="A64"/>
      <c r="B64" s="343"/>
      <c r="C64" s="345"/>
      <c r="D64" s="372"/>
      <c r="E64" s="231"/>
      <c r="F64" s="231"/>
      <c r="G64" s="231"/>
      <c r="H64" s="231"/>
      <c r="I64" s="231"/>
      <c r="J64" s="231"/>
      <c r="K64" s="231"/>
      <c r="L64" s="231"/>
      <c r="M64" s="231"/>
    </row>
    <row r="65" spans="3:13" ht="15.75" customHeight="1">
      <c r="C65" s="345"/>
      <c r="D65" s="346"/>
      <c r="E65" s="231"/>
      <c r="F65" s="231"/>
      <c r="G65" s="231"/>
      <c r="H65" s="231"/>
      <c r="I65" s="231"/>
      <c r="J65" s="231"/>
      <c r="K65" s="231"/>
      <c r="L65" s="231"/>
      <c r="M65" s="231"/>
    </row>
    <row r="66" spans="3:13" ht="15.75" customHeight="1">
      <c r="C66" s="345"/>
      <c r="D66" s="346"/>
      <c r="E66" s="231"/>
      <c r="F66" s="231"/>
      <c r="G66" s="231"/>
      <c r="H66" s="231"/>
      <c r="I66" s="231"/>
      <c r="J66" s="231"/>
      <c r="K66" s="231"/>
      <c r="L66" s="231"/>
      <c r="M66" s="231"/>
    </row>
    <row r="67" spans="3:13" ht="15.75" customHeight="1">
      <c r="C67" s="345"/>
      <c r="D67" s="346"/>
      <c r="E67" s="231"/>
      <c r="F67" s="231"/>
      <c r="G67" s="231"/>
      <c r="H67" s="231"/>
      <c r="I67" s="231"/>
      <c r="J67" s="231"/>
      <c r="K67" s="231"/>
      <c r="L67" s="231"/>
      <c r="M67" s="231"/>
    </row>
    <row r="68" spans="3:13" ht="12.75" customHeight="1">
      <c r="C68" s="345"/>
      <c r="D68" s="346"/>
      <c r="E68" s="231"/>
      <c r="F68" s="231"/>
      <c r="G68" s="231"/>
      <c r="H68" s="231"/>
      <c r="I68" s="231"/>
      <c r="J68" s="231"/>
      <c r="K68" s="231"/>
      <c r="L68" s="231"/>
      <c r="M68" s="231"/>
    </row>
    <row r="69" spans="3:13" ht="20.25">
      <c r="C69" s="345"/>
      <c r="D69" s="346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3:13" ht="20.25">
      <c r="C70" s="345"/>
      <c r="D70" s="346"/>
      <c r="E70" s="231"/>
      <c r="F70" s="231"/>
      <c r="G70" s="231"/>
      <c r="H70" s="231"/>
      <c r="I70" s="231"/>
      <c r="J70" s="231"/>
      <c r="K70" s="231"/>
      <c r="L70" s="231"/>
      <c r="M70" s="231"/>
    </row>
    <row r="71" spans="3:13" ht="20.25">
      <c r="C71" s="345"/>
      <c r="D71" s="346"/>
      <c r="E71" s="231"/>
      <c r="F71" s="231"/>
      <c r="G71" s="231"/>
      <c r="H71" s="231"/>
      <c r="I71" s="231"/>
      <c r="J71" s="231"/>
      <c r="K71" s="231"/>
      <c r="L71" s="231"/>
      <c r="M71" s="231"/>
    </row>
    <row r="72" spans="3:13" ht="20.25">
      <c r="C72" s="345"/>
      <c r="D72" s="346"/>
      <c r="E72" s="231"/>
      <c r="F72" s="231"/>
      <c r="G72" s="231"/>
      <c r="H72" s="231"/>
      <c r="I72" s="231"/>
      <c r="J72" s="231"/>
      <c r="K72" s="231"/>
      <c r="L72" s="231"/>
      <c r="M72" s="231"/>
    </row>
    <row r="73" spans="3:13" ht="20.25">
      <c r="C73" s="345"/>
      <c r="D73" s="346"/>
      <c r="E73" s="231"/>
      <c r="F73" s="231"/>
      <c r="G73" s="231"/>
      <c r="H73" s="231"/>
      <c r="I73" s="231"/>
      <c r="J73" s="231"/>
      <c r="K73" s="231"/>
      <c r="L73" s="231"/>
      <c r="M73" s="231"/>
    </row>
    <row r="74" spans="3:13" ht="20.25">
      <c r="C74" s="345"/>
      <c r="D74" s="346"/>
      <c r="E74" s="231"/>
      <c r="F74" s="231"/>
      <c r="G74" s="231"/>
      <c r="H74" s="231"/>
      <c r="I74" s="231"/>
      <c r="J74" s="231"/>
      <c r="K74" s="231"/>
      <c r="L74" s="231"/>
      <c r="M74" s="231"/>
    </row>
    <row r="75" spans="3:13" ht="20.25">
      <c r="C75" s="345"/>
      <c r="D75" s="346"/>
      <c r="E75" s="231"/>
      <c r="F75" s="231"/>
      <c r="G75" s="231"/>
      <c r="H75" s="231"/>
      <c r="I75" s="231"/>
      <c r="J75" s="231"/>
      <c r="K75" s="231"/>
      <c r="L75" s="231"/>
      <c r="M75" s="231"/>
    </row>
    <row r="76" spans="3:13" ht="20.25">
      <c r="C76" s="345"/>
      <c r="D76" s="346"/>
      <c r="E76" s="231"/>
      <c r="F76" s="231"/>
      <c r="G76" s="231"/>
      <c r="H76" s="231"/>
      <c r="I76" s="231"/>
      <c r="J76" s="231"/>
      <c r="K76" s="231"/>
      <c r="L76" s="231"/>
      <c r="M76" s="231"/>
    </row>
    <row r="77" spans="3:13" ht="20.25">
      <c r="C77" s="345"/>
      <c r="D77" s="346"/>
      <c r="E77" s="231"/>
      <c r="F77" s="231"/>
      <c r="G77" s="231"/>
      <c r="H77" s="231"/>
      <c r="I77" s="231"/>
      <c r="J77" s="231"/>
      <c r="K77" s="231"/>
      <c r="L77" s="231"/>
      <c r="M77" s="231"/>
    </row>
    <row r="78" spans="3:13" ht="20.25">
      <c r="C78" s="345"/>
      <c r="D78" s="346"/>
      <c r="E78" s="231"/>
      <c r="F78" s="231"/>
      <c r="G78" s="231"/>
      <c r="H78" s="231"/>
      <c r="I78" s="231"/>
      <c r="J78" s="231"/>
      <c r="K78" s="231"/>
      <c r="L78" s="231"/>
      <c r="M78" s="231"/>
    </row>
    <row r="79" spans="3:13" ht="20.25">
      <c r="C79" s="345"/>
      <c r="D79" s="346"/>
      <c r="E79" s="231"/>
      <c r="F79" s="231"/>
      <c r="G79" s="231"/>
      <c r="H79" s="231"/>
      <c r="I79" s="231"/>
      <c r="J79" s="231"/>
      <c r="K79" s="231"/>
      <c r="L79" s="231"/>
      <c r="M79" s="231"/>
    </row>
    <row r="80" spans="3:13" ht="20.25">
      <c r="C80" s="345"/>
      <c r="D80" s="346"/>
      <c r="E80" s="231"/>
      <c r="F80" s="231"/>
      <c r="G80" s="231"/>
      <c r="H80" s="231"/>
      <c r="I80" s="231"/>
      <c r="J80" s="231"/>
      <c r="K80" s="231"/>
      <c r="L80" s="231"/>
      <c r="M80" s="231"/>
    </row>
    <row r="81" spans="3:13" ht="20.25">
      <c r="C81" s="345"/>
      <c r="D81" s="346"/>
      <c r="E81" s="231"/>
      <c r="F81" s="231"/>
      <c r="G81" s="231"/>
      <c r="H81" s="231"/>
      <c r="I81" s="231"/>
      <c r="J81" s="231"/>
      <c r="K81" s="231"/>
      <c r="L81" s="231"/>
      <c r="M81" s="231"/>
    </row>
    <row r="82" spans="3:13" ht="20.25">
      <c r="C82" s="345"/>
      <c r="D82" s="346"/>
      <c r="E82" s="231"/>
      <c r="F82" s="231"/>
      <c r="G82" s="231"/>
      <c r="H82" s="231"/>
      <c r="I82" s="231"/>
      <c r="J82" s="231"/>
      <c r="K82" s="231"/>
      <c r="L82" s="231"/>
      <c r="M82" s="231"/>
    </row>
    <row r="83" spans="3:13" ht="20.25">
      <c r="C83" s="345"/>
      <c r="D83" s="346"/>
      <c r="E83" s="231"/>
      <c r="F83" s="231"/>
      <c r="G83" s="231"/>
      <c r="H83" s="231"/>
      <c r="I83" s="231"/>
      <c r="J83" s="231"/>
      <c r="K83" s="231"/>
      <c r="L83" s="231"/>
      <c r="M83" s="231"/>
    </row>
    <row r="84" spans="3:13" ht="20.25">
      <c r="C84" s="345"/>
      <c r="D84" s="346"/>
      <c r="E84" s="231"/>
      <c r="F84" s="231"/>
      <c r="G84" s="231"/>
      <c r="H84" s="231"/>
      <c r="I84" s="231"/>
      <c r="J84" s="231"/>
      <c r="K84" s="231"/>
      <c r="L84" s="231"/>
      <c r="M84" s="231"/>
    </row>
    <row r="85" spans="3:13" ht="20.25">
      <c r="C85" s="345"/>
      <c r="D85" s="346"/>
      <c r="E85" s="231"/>
      <c r="F85" s="231"/>
      <c r="G85" s="231"/>
      <c r="H85" s="231"/>
      <c r="I85" s="231"/>
      <c r="J85" s="231"/>
      <c r="K85" s="231"/>
      <c r="L85" s="231"/>
      <c r="M85" s="231"/>
    </row>
    <row r="86" spans="3:13" ht="20.25">
      <c r="C86" s="345"/>
      <c r="D86" s="346"/>
      <c r="E86" s="231"/>
      <c r="F86" s="231"/>
      <c r="G86" s="231"/>
      <c r="H86" s="231"/>
      <c r="I86" s="231"/>
      <c r="J86" s="231"/>
      <c r="K86" s="231"/>
      <c r="L86" s="231"/>
      <c r="M86" s="231"/>
    </row>
    <row r="87" spans="3:13" ht="20.25">
      <c r="C87" s="345"/>
      <c r="D87" s="346"/>
      <c r="E87" s="231"/>
      <c r="F87" s="231"/>
      <c r="G87" s="231"/>
      <c r="H87" s="231"/>
      <c r="I87" s="231"/>
      <c r="J87" s="231"/>
      <c r="K87" s="231"/>
      <c r="L87" s="231"/>
      <c r="M87" s="231"/>
    </row>
    <row r="88" spans="3:13" ht="20.25">
      <c r="C88" s="345"/>
      <c r="D88" s="346"/>
      <c r="E88" s="231"/>
      <c r="F88" s="231"/>
      <c r="G88" s="231"/>
      <c r="H88" s="231"/>
      <c r="I88" s="231"/>
      <c r="J88" s="231"/>
      <c r="K88" s="231"/>
      <c r="L88" s="231"/>
      <c r="M88" s="231"/>
    </row>
    <row r="89" spans="3:13" ht="20.25">
      <c r="C89" s="345"/>
      <c r="D89" s="346"/>
      <c r="E89" s="231"/>
      <c r="F89" s="231"/>
      <c r="G89" s="231"/>
      <c r="H89" s="231"/>
      <c r="I89" s="231"/>
      <c r="J89" s="231"/>
      <c r="K89" s="231"/>
      <c r="L89" s="231"/>
      <c r="M89" s="231"/>
    </row>
    <row r="90" spans="3:13" ht="20.25">
      <c r="C90" s="345"/>
      <c r="D90" s="346"/>
      <c r="E90" s="231"/>
      <c r="F90" s="231"/>
      <c r="G90" s="231"/>
      <c r="H90" s="231"/>
      <c r="I90" s="231"/>
      <c r="J90" s="231"/>
      <c r="K90" s="231"/>
      <c r="L90" s="231"/>
      <c r="M90" s="231"/>
    </row>
    <row r="91" spans="3:13" ht="20.25">
      <c r="C91" s="345"/>
      <c r="D91" s="346"/>
      <c r="E91" s="231"/>
      <c r="F91" s="231"/>
      <c r="G91" s="231"/>
      <c r="H91" s="231"/>
      <c r="I91" s="231"/>
      <c r="J91" s="231"/>
      <c r="K91" s="231"/>
      <c r="L91" s="231"/>
      <c r="M91" s="231"/>
    </row>
    <row r="92" spans="3:13" ht="20.25">
      <c r="C92" s="345"/>
      <c r="D92" s="346"/>
      <c r="E92" s="231"/>
      <c r="F92" s="231"/>
      <c r="G92" s="231"/>
      <c r="H92" s="231"/>
      <c r="I92" s="231"/>
      <c r="J92" s="231"/>
      <c r="K92" s="231"/>
      <c r="L92" s="231"/>
      <c r="M92" s="231"/>
    </row>
    <row r="93" spans="3:13" ht="20.25">
      <c r="C93" s="345"/>
      <c r="D93" s="346"/>
      <c r="E93" s="231"/>
      <c r="F93" s="231"/>
      <c r="G93" s="231"/>
      <c r="H93" s="231"/>
      <c r="I93" s="231"/>
      <c r="J93" s="231"/>
      <c r="K93" s="231"/>
      <c r="L93" s="231"/>
      <c r="M93" s="231"/>
    </row>
    <row r="94" spans="3:13" ht="20.25">
      <c r="C94" s="345"/>
      <c r="D94" s="346"/>
      <c r="E94" s="231"/>
      <c r="F94" s="231"/>
      <c r="G94" s="231"/>
      <c r="H94" s="231"/>
      <c r="I94" s="231"/>
      <c r="J94" s="231"/>
      <c r="K94" s="231"/>
      <c r="L94" s="231"/>
      <c r="M94" s="231"/>
    </row>
    <row r="95" spans="3:13" ht="20.25">
      <c r="C95" s="345"/>
      <c r="D95" s="346"/>
      <c r="E95" s="231"/>
      <c r="F95" s="231"/>
      <c r="G95" s="231"/>
      <c r="H95" s="231"/>
      <c r="I95" s="231"/>
      <c r="J95" s="231"/>
      <c r="K95" s="231"/>
      <c r="L95" s="231"/>
      <c r="M95" s="231"/>
    </row>
    <row r="96" spans="3:13" ht="20.25">
      <c r="C96" s="345"/>
      <c r="D96" s="346"/>
      <c r="E96" s="231"/>
      <c r="F96" s="231"/>
      <c r="G96" s="231"/>
      <c r="H96" s="231"/>
      <c r="I96" s="231"/>
      <c r="J96" s="231"/>
      <c r="K96" s="231"/>
      <c r="L96" s="231"/>
      <c r="M96" s="231"/>
    </row>
    <row r="97" spans="3:13" ht="20.25">
      <c r="C97" s="345"/>
      <c r="D97" s="346"/>
      <c r="E97" s="231"/>
      <c r="F97" s="231"/>
      <c r="G97" s="231"/>
      <c r="H97" s="231"/>
      <c r="I97" s="231"/>
      <c r="J97" s="231"/>
      <c r="K97" s="231"/>
      <c r="L97" s="231"/>
      <c r="M97" s="231"/>
    </row>
    <row r="98" spans="3:13" ht="20.25">
      <c r="C98" s="345"/>
      <c r="D98" s="346"/>
      <c r="E98" s="231"/>
      <c r="F98" s="231"/>
      <c r="G98" s="231"/>
      <c r="H98" s="231"/>
      <c r="I98" s="231"/>
      <c r="J98" s="231"/>
      <c r="K98" s="231"/>
      <c r="L98" s="231"/>
      <c r="M98" s="231"/>
    </row>
    <row r="99" spans="3:13" ht="20.25">
      <c r="C99" s="345"/>
      <c r="D99" s="346"/>
      <c r="E99" s="231"/>
      <c r="F99" s="231"/>
      <c r="G99" s="231"/>
      <c r="H99" s="231"/>
      <c r="I99" s="231"/>
      <c r="J99" s="231"/>
      <c r="K99" s="231"/>
      <c r="L99" s="231"/>
      <c r="M99" s="231"/>
    </row>
    <row r="100" spans="3:13" ht="20.25">
      <c r="C100" s="345"/>
      <c r="D100" s="346"/>
      <c r="E100" s="231"/>
      <c r="F100" s="231"/>
      <c r="G100" s="231"/>
      <c r="H100" s="231"/>
      <c r="I100" s="231"/>
      <c r="J100" s="231"/>
      <c r="K100" s="231"/>
      <c r="L100" s="231"/>
      <c r="M100" s="231"/>
    </row>
    <row r="101" spans="3:13" ht="20.25">
      <c r="C101" s="345"/>
      <c r="D101" s="346"/>
      <c r="E101" s="231"/>
      <c r="F101" s="231"/>
      <c r="G101" s="231"/>
      <c r="H101" s="231"/>
      <c r="I101" s="231"/>
      <c r="J101" s="231"/>
      <c r="K101" s="231"/>
      <c r="L101" s="231"/>
      <c r="M101" s="231"/>
    </row>
    <row r="102" spans="3:13" ht="20.25">
      <c r="C102" s="345"/>
      <c r="D102" s="346"/>
      <c r="E102" s="231"/>
      <c r="F102" s="231"/>
      <c r="G102" s="231"/>
      <c r="H102" s="231"/>
      <c r="I102" s="231"/>
      <c r="J102" s="231"/>
      <c r="K102" s="231"/>
      <c r="L102" s="231"/>
      <c r="M102" s="231"/>
    </row>
    <row r="103" spans="3:13" ht="20.25">
      <c r="C103" s="345"/>
      <c r="D103" s="346"/>
      <c r="E103" s="231"/>
      <c r="F103" s="231"/>
      <c r="G103" s="231"/>
      <c r="H103" s="231"/>
      <c r="I103" s="231"/>
      <c r="J103" s="231"/>
      <c r="K103" s="231"/>
      <c r="L103" s="231"/>
      <c r="M103" s="231"/>
    </row>
    <row r="104" spans="3:13" ht="20.25">
      <c r="C104" s="345"/>
      <c r="D104" s="346"/>
      <c r="E104" s="231"/>
      <c r="F104" s="231"/>
      <c r="G104" s="231"/>
      <c r="H104" s="231"/>
      <c r="I104" s="231"/>
      <c r="J104" s="231"/>
      <c r="K104" s="231"/>
      <c r="L104" s="231"/>
      <c r="M104" s="231"/>
    </row>
    <row r="105" spans="3:13" ht="20.25">
      <c r="C105" s="345"/>
      <c r="D105" s="346"/>
      <c r="E105" s="231"/>
      <c r="F105" s="231"/>
      <c r="G105" s="231"/>
      <c r="H105" s="231"/>
      <c r="I105" s="231"/>
      <c r="J105" s="231"/>
      <c r="K105" s="231"/>
      <c r="L105" s="231"/>
      <c r="M105" s="231"/>
    </row>
    <row r="106" spans="3:13" ht="20.25">
      <c r="C106" s="345"/>
      <c r="D106" s="346"/>
      <c r="E106" s="231"/>
      <c r="F106" s="231"/>
      <c r="G106" s="231"/>
      <c r="H106" s="231"/>
      <c r="I106" s="231"/>
      <c r="J106" s="231"/>
      <c r="K106" s="231"/>
      <c r="L106" s="231"/>
      <c r="M106" s="231"/>
    </row>
    <row r="107" spans="3:13" ht="20.25">
      <c r="C107" s="345"/>
      <c r="D107" s="346"/>
      <c r="E107" s="231"/>
      <c r="F107" s="231"/>
      <c r="G107" s="231"/>
      <c r="H107" s="231"/>
      <c r="I107" s="231"/>
      <c r="J107" s="231"/>
      <c r="K107" s="231"/>
      <c r="L107" s="231"/>
      <c r="M107" s="231"/>
    </row>
    <row r="108" spans="3:13" ht="20.25">
      <c r="C108" s="345"/>
      <c r="D108" s="346"/>
      <c r="E108" s="231"/>
      <c r="F108" s="231"/>
      <c r="G108" s="231"/>
      <c r="H108" s="231"/>
      <c r="I108" s="231"/>
      <c r="J108" s="231"/>
      <c r="K108" s="231"/>
      <c r="L108" s="231"/>
      <c r="M108" s="231"/>
    </row>
    <row r="109" spans="3:13" ht="20.25">
      <c r="C109" s="345"/>
      <c r="D109" s="346"/>
      <c r="E109" s="231"/>
      <c r="F109" s="231"/>
      <c r="G109" s="231"/>
      <c r="H109" s="231"/>
      <c r="I109" s="231"/>
      <c r="J109" s="231"/>
      <c r="K109" s="231"/>
      <c r="L109" s="231"/>
      <c r="M109" s="231"/>
    </row>
    <row r="110" spans="3:13" ht="20.25">
      <c r="C110" s="345"/>
      <c r="D110" s="346"/>
      <c r="E110" s="231"/>
      <c r="F110" s="231"/>
      <c r="G110" s="231"/>
      <c r="H110" s="231"/>
      <c r="I110" s="231"/>
      <c r="J110" s="231"/>
      <c r="K110" s="231"/>
      <c r="L110" s="231"/>
      <c r="M110" s="231"/>
    </row>
    <row r="111" spans="3:13" ht="20.25">
      <c r="C111" s="345"/>
      <c r="D111" s="346"/>
      <c r="E111" s="231"/>
      <c r="F111" s="231"/>
      <c r="G111" s="231"/>
      <c r="H111" s="231"/>
      <c r="I111" s="231"/>
      <c r="J111" s="231"/>
      <c r="K111" s="231"/>
      <c r="L111" s="231"/>
      <c r="M111" s="231"/>
    </row>
    <row r="112" spans="3:13" ht="20.25">
      <c r="C112" s="345"/>
      <c r="D112" s="346"/>
      <c r="E112" s="231"/>
      <c r="F112" s="231"/>
      <c r="G112" s="231"/>
      <c r="H112" s="231"/>
      <c r="I112" s="231"/>
      <c r="J112" s="231"/>
      <c r="K112" s="231"/>
      <c r="L112" s="231"/>
      <c r="M112" s="231"/>
    </row>
    <row r="113" spans="3:13" ht="20.25">
      <c r="C113" s="345"/>
      <c r="D113" s="346"/>
      <c r="E113" s="231"/>
      <c r="F113" s="231"/>
      <c r="G113" s="231"/>
      <c r="H113" s="231"/>
      <c r="I113" s="231"/>
      <c r="J113" s="231"/>
      <c r="K113" s="231"/>
      <c r="L113" s="231"/>
      <c r="M113" s="231"/>
    </row>
    <row r="114" spans="3:13" ht="20.25">
      <c r="C114" s="345"/>
      <c r="D114" s="346"/>
      <c r="E114" s="231"/>
      <c r="F114" s="231"/>
      <c r="G114" s="231"/>
      <c r="H114" s="231"/>
      <c r="I114" s="231"/>
      <c r="J114" s="231"/>
      <c r="K114" s="231"/>
      <c r="L114" s="231"/>
      <c r="M114" s="231"/>
    </row>
    <row r="115" spans="3:13" ht="20.25">
      <c r="C115" s="345"/>
      <c r="D115" s="346"/>
      <c r="E115" s="231"/>
      <c r="F115" s="231"/>
      <c r="G115" s="231"/>
      <c r="H115" s="231"/>
      <c r="I115" s="231"/>
      <c r="J115" s="231"/>
      <c r="K115" s="231"/>
      <c r="L115" s="231"/>
      <c r="M115" s="231"/>
    </row>
    <row r="116" spans="3:13" ht="20.25">
      <c r="C116" s="345"/>
      <c r="D116" s="346"/>
      <c r="E116" s="231"/>
      <c r="F116" s="231"/>
      <c r="G116" s="231"/>
      <c r="H116" s="231"/>
      <c r="I116" s="231"/>
      <c r="J116" s="231"/>
      <c r="K116" s="231"/>
      <c r="L116" s="231"/>
      <c r="M116" s="231"/>
    </row>
    <row r="117" spans="3:13" ht="20.25">
      <c r="C117" s="345"/>
      <c r="D117" s="346"/>
      <c r="E117" s="231"/>
      <c r="F117" s="231"/>
      <c r="G117" s="231"/>
      <c r="H117" s="231"/>
      <c r="I117" s="231"/>
      <c r="J117" s="231"/>
      <c r="K117" s="231"/>
      <c r="L117" s="231"/>
      <c r="M117" s="231"/>
    </row>
    <row r="118" spans="3:13" ht="20.25">
      <c r="C118" s="345"/>
      <c r="D118" s="346"/>
      <c r="E118" s="231"/>
      <c r="F118" s="231"/>
      <c r="G118" s="231"/>
      <c r="H118" s="231"/>
      <c r="I118" s="231"/>
      <c r="J118" s="231"/>
      <c r="K118" s="231"/>
      <c r="L118" s="231"/>
      <c r="M118" s="231"/>
    </row>
    <row r="119" spans="3:13" ht="20.25">
      <c r="C119" s="345"/>
      <c r="D119" s="346"/>
      <c r="E119" s="231"/>
      <c r="F119" s="231"/>
      <c r="G119" s="231"/>
      <c r="H119" s="231"/>
      <c r="I119" s="231"/>
      <c r="J119" s="231"/>
      <c r="K119" s="231"/>
      <c r="L119" s="231"/>
      <c r="M119" s="231"/>
    </row>
    <row r="120" spans="3:13" ht="20.25">
      <c r="C120" s="345"/>
      <c r="D120" s="346"/>
      <c r="E120" s="231"/>
      <c r="F120" s="231"/>
      <c r="G120" s="231"/>
      <c r="H120" s="231"/>
      <c r="I120" s="231"/>
      <c r="J120" s="231"/>
      <c r="K120" s="231"/>
      <c r="L120" s="231"/>
      <c r="M120" s="231"/>
    </row>
    <row r="121" spans="3:13" ht="20.25">
      <c r="C121" s="345"/>
      <c r="D121" s="346"/>
      <c r="E121" s="231"/>
      <c r="F121" s="231"/>
      <c r="G121" s="231"/>
      <c r="H121" s="231"/>
      <c r="I121" s="231"/>
      <c r="J121" s="231"/>
      <c r="K121" s="231"/>
      <c r="L121" s="231"/>
      <c r="M121" s="231"/>
    </row>
    <row r="122" spans="3:13" ht="20.25">
      <c r="C122" s="345"/>
      <c r="D122" s="346"/>
      <c r="E122" s="231"/>
      <c r="F122" s="231"/>
      <c r="G122" s="231"/>
      <c r="H122" s="231"/>
      <c r="I122" s="231"/>
      <c r="J122" s="231"/>
      <c r="K122" s="231"/>
      <c r="L122" s="231"/>
      <c r="M122" s="231"/>
    </row>
    <row r="123" spans="3:13" ht="20.25">
      <c r="C123" s="345"/>
      <c r="D123" s="346"/>
      <c r="E123" s="231"/>
      <c r="F123" s="231"/>
      <c r="G123" s="231"/>
      <c r="H123" s="231"/>
      <c r="I123" s="231"/>
      <c r="J123" s="231"/>
      <c r="K123" s="231"/>
      <c r="L123" s="231"/>
      <c r="M123" s="231"/>
    </row>
    <row r="124" spans="3:13" ht="20.25">
      <c r="C124" s="345"/>
      <c r="D124" s="346"/>
      <c r="E124" s="231"/>
      <c r="F124" s="231"/>
      <c r="G124" s="231"/>
      <c r="H124" s="231"/>
      <c r="I124" s="231"/>
      <c r="J124" s="231"/>
      <c r="K124" s="231"/>
      <c r="L124" s="231"/>
      <c r="M124" s="231"/>
    </row>
    <row r="125" spans="3:13" ht="20.25">
      <c r="C125" s="345"/>
      <c r="D125" s="346"/>
      <c r="E125" s="231"/>
      <c r="F125" s="231"/>
      <c r="G125" s="231"/>
      <c r="H125" s="231"/>
      <c r="I125" s="231"/>
      <c r="J125" s="231"/>
      <c r="K125" s="231"/>
      <c r="L125" s="231"/>
      <c r="M125" s="231"/>
    </row>
    <row r="126" spans="3:13" ht="20.25">
      <c r="C126" s="345"/>
      <c r="D126" s="346"/>
      <c r="E126" s="231"/>
      <c r="F126" s="231"/>
      <c r="G126" s="231"/>
      <c r="H126" s="231"/>
      <c r="I126" s="231"/>
      <c r="J126" s="231"/>
      <c r="K126" s="231"/>
      <c r="L126" s="231"/>
      <c r="M126" s="231"/>
    </row>
    <row r="127" spans="3:13" ht="20.25">
      <c r="C127" s="345"/>
      <c r="D127" s="346"/>
      <c r="E127" s="231"/>
      <c r="F127" s="231"/>
      <c r="G127" s="231"/>
      <c r="H127" s="231"/>
      <c r="I127" s="231"/>
      <c r="J127" s="231"/>
      <c r="K127" s="231"/>
      <c r="L127" s="231"/>
      <c r="M127" s="231"/>
    </row>
    <row r="128" spans="3:13" ht="20.25">
      <c r="C128" s="345"/>
      <c r="D128" s="346"/>
      <c r="E128" s="231"/>
      <c r="F128" s="231"/>
      <c r="G128" s="231"/>
      <c r="H128" s="231"/>
      <c r="I128" s="231"/>
      <c r="J128" s="231"/>
      <c r="K128" s="231"/>
      <c r="L128" s="231"/>
      <c r="M128" s="231"/>
    </row>
    <row r="129" spans="3:13" ht="20.25">
      <c r="C129" s="345"/>
      <c r="D129" s="346"/>
      <c r="E129" s="231"/>
      <c r="F129" s="231"/>
      <c r="G129" s="231"/>
      <c r="H129" s="231"/>
      <c r="I129" s="231"/>
      <c r="J129" s="231"/>
      <c r="K129" s="231"/>
      <c r="L129" s="231"/>
      <c r="M129" s="231"/>
    </row>
    <row r="130" spans="3:13" ht="20.25">
      <c r="C130" s="345"/>
      <c r="D130" s="346"/>
      <c r="E130" s="231"/>
      <c r="F130" s="231"/>
      <c r="G130" s="231"/>
      <c r="H130" s="231"/>
      <c r="I130" s="231"/>
      <c r="J130" s="231"/>
      <c r="K130" s="231"/>
      <c r="L130" s="231"/>
      <c r="M130" s="231"/>
    </row>
    <row r="131" spans="3:13" ht="20.25">
      <c r="C131" s="345"/>
      <c r="D131" s="346"/>
      <c r="E131" s="231"/>
      <c r="F131" s="231"/>
      <c r="G131" s="231"/>
      <c r="H131" s="231"/>
      <c r="I131" s="231"/>
      <c r="J131" s="231"/>
      <c r="K131" s="231"/>
      <c r="L131" s="231"/>
      <c r="M131" s="231"/>
    </row>
    <row r="132" spans="3:13" ht="20.25">
      <c r="C132" s="345"/>
      <c r="D132" s="346"/>
      <c r="E132" s="231"/>
      <c r="F132" s="231"/>
      <c r="G132" s="231"/>
      <c r="H132" s="231"/>
      <c r="I132" s="231"/>
      <c r="J132" s="231"/>
      <c r="K132" s="231"/>
      <c r="L132" s="231"/>
      <c r="M132" s="231"/>
    </row>
    <row r="133" spans="3:13" ht="20.25">
      <c r="C133" s="345"/>
      <c r="D133" s="346"/>
      <c r="E133" s="231"/>
      <c r="F133" s="231"/>
      <c r="G133" s="231"/>
      <c r="H133" s="231"/>
      <c r="I133" s="231"/>
      <c r="J133" s="231"/>
      <c r="K133" s="231"/>
      <c r="L133" s="231"/>
      <c r="M133" s="231"/>
    </row>
    <row r="134" spans="3:13" ht="20.25">
      <c r="C134" s="345"/>
      <c r="D134" s="346"/>
      <c r="E134" s="231"/>
      <c r="F134" s="231"/>
      <c r="G134" s="231"/>
      <c r="H134" s="231"/>
      <c r="I134" s="231"/>
      <c r="J134" s="231"/>
      <c r="K134" s="231"/>
      <c r="L134" s="231"/>
      <c r="M134" s="231"/>
    </row>
    <row r="135" spans="3:13" ht="20.25">
      <c r="C135" s="345"/>
      <c r="D135" s="346"/>
      <c r="E135" s="231"/>
      <c r="F135" s="231"/>
      <c r="G135" s="231"/>
      <c r="H135" s="231"/>
      <c r="I135" s="231"/>
      <c r="J135" s="231"/>
      <c r="K135" s="231"/>
      <c r="L135" s="231"/>
      <c r="M135" s="231"/>
    </row>
    <row r="136" spans="3:13" ht="20.25">
      <c r="C136" s="345"/>
      <c r="D136" s="346"/>
      <c r="E136" s="231"/>
      <c r="F136" s="231"/>
      <c r="G136" s="231"/>
      <c r="H136" s="231"/>
      <c r="I136" s="231"/>
      <c r="J136" s="231"/>
      <c r="K136" s="231"/>
      <c r="L136" s="231"/>
      <c r="M136" s="231"/>
    </row>
    <row r="137" spans="3:13" ht="20.25">
      <c r="C137" s="345"/>
      <c r="D137" s="346"/>
      <c r="E137" s="231"/>
      <c r="F137" s="231"/>
      <c r="G137" s="231"/>
      <c r="H137" s="231"/>
      <c r="I137" s="231"/>
      <c r="J137" s="231"/>
      <c r="K137" s="231"/>
      <c r="L137" s="231"/>
      <c r="M137" s="231"/>
    </row>
    <row r="138" spans="3:13" ht="20.25">
      <c r="C138" s="345"/>
      <c r="D138" s="346"/>
      <c r="E138" s="231"/>
      <c r="F138" s="231"/>
      <c r="G138" s="231"/>
      <c r="H138" s="231"/>
      <c r="I138" s="231"/>
      <c r="J138" s="231"/>
      <c r="K138" s="231"/>
      <c r="L138" s="231"/>
      <c r="M138" s="231"/>
    </row>
    <row r="139" spans="3:13" ht="20.25">
      <c r="C139" s="345"/>
      <c r="D139" s="346"/>
      <c r="E139" s="231"/>
      <c r="F139" s="231"/>
      <c r="G139" s="231"/>
      <c r="H139" s="231"/>
      <c r="I139" s="231"/>
      <c r="J139" s="231"/>
      <c r="K139" s="231"/>
      <c r="L139" s="231"/>
      <c r="M139" s="231"/>
    </row>
    <row r="140" spans="3:13" ht="20.25">
      <c r="C140" s="345"/>
      <c r="D140" s="346"/>
      <c r="E140" s="231"/>
      <c r="F140" s="231"/>
      <c r="G140" s="231"/>
      <c r="H140" s="231"/>
      <c r="I140" s="231"/>
      <c r="J140" s="231"/>
      <c r="K140" s="231"/>
      <c r="L140" s="231"/>
      <c r="M140" s="231"/>
    </row>
    <row r="141" spans="3:13" ht="20.25">
      <c r="C141" s="345"/>
      <c r="D141" s="346"/>
      <c r="E141" s="231"/>
      <c r="F141" s="231"/>
      <c r="G141" s="231"/>
      <c r="H141" s="231"/>
      <c r="I141" s="231"/>
      <c r="J141" s="231"/>
      <c r="K141" s="231"/>
      <c r="L141" s="231"/>
      <c r="M141" s="231"/>
    </row>
    <row r="142" spans="3:13" ht="20.25">
      <c r="C142" s="345"/>
      <c r="D142" s="346"/>
      <c r="E142" s="231"/>
      <c r="F142" s="231"/>
      <c r="G142" s="231"/>
      <c r="H142" s="231"/>
      <c r="I142" s="231"/>
      <c r="J142" s="231"/>
      <c r="K142" s="231"/>
      <c r="L142" s="231"/>
      <c r="M142" s="231"/>
    </row>
    <row r="143" spans="3:13" ht="20.25">
      <c r="C143" s="345"/>
      <c r="D143" s="346"/>
      <c r="E143" s="231"/>
      <c r="F143" s="231"/>
      <c r="G143" s="231"/>
      <c r="H143" s="231"/>
      <c r="I143" s="231"/>
      <c r="J143" s="231"/>
      <c r="K143" s="231"/>
      <c r="L143" s="231"/>
      <c r="M143" s="231"/>
    </row>
    <row r="144" spans="3:13" ht="20.25">
      <c r="C144" s="345"/>
      <c r="D144" s="346"/>
      <c r="E144" s="231"/>
      <c r="F144" s="231"/>
      <c r="G144" s="231"/>
      <c r="H144" s="231"/>
      <c r="I144" s="231"/>
      <c r="J144" s="231"/>
      <c r="K144" s="231"/>
      <c r="L144" s="231"/>
      <c r="M144" s="231"/>
    </row>
    <row r="145" spans="3:13" ht="20.25">
      <c r="C145" s="345"/>
      <c r="D145" s="346"/>
      <c r="E145" s="231"/>
      <c r="F145" s="231"/>
      <c r="G145" s="231"/>
      <c r="H145" s="231"/>
      <c r="I145" s="231"/>
      <c r="J145" s="231"/>
      <c r="K145" s="231"/>
      <c r="L145" s="231"/>
      <c r="M145" s="231"/>
    </row>
    <row r="146" spans="3:13" ht="20.25">
      <c r="C146" s="345"/>
      <c r="D146" s="346"/>
      <c r="E146" s="231"/>
      <c r="F146" s="231"/>
      <c r="G146" s="231"/>
      <c r="H146" s="231"/>
      <c r="I146" s="231"/>
      <c r="J146" s="231"/>
      <c r="K146" s="231"/>
      <c r="L146" s="231"/>
      <c r="M146" s="231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37"/>
  <sheetViews>
    <sheetView zoomScale="80" zoomScaleNormal="80" zoomScaleSheetLayoutView="80" zoomScalePageLayoutView="0" workbookViewId="0" topLeftCell="A1">
      <pane xSplit="12" ySplit="7" topLeftCell="AQ41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B40" sqref="B40:C40"/>
    </sheetView>
  </sheetViews>
  <sheetFormatPr defaultColWidth="9.00390625" defaultRowHeight="12.75"/>
  <cols>
    <col min="1" max="2" width="11.375" style="11" customWidth="1"/>
    <col min="3" max="3" width="41.125" style="0" customWidth="1"/>
    <col min="4" max="4" width="16.125" style="0" customWidth="1"/>
    <col min="5" max="5" width="7.75390625" style="0" customWidth="1"/>
    <col min="6" max="6" width="7.625" style="0" customWidth="1"/>
    <col min="7" max="7" width="6.875" style="0" customWidth="1"/>
    <col min="8" max="8" width="0" style="0" hidden="1" customWidth="1"/>
    <col min="9" max="9" width="8.00390625" style="865" customWidth="1"/>
    <col min="10" max="10" width="6.875" style="0" customWidth="1"/>
    <col min="11" max="11" width="8.625" style="0" customWidth="1"/>
    <col min="12" max="12" width="6.875" style="0" customWidth="1"/>
    <col min="15" max="15" width="5.25390625" style="0" customWidth="1"/>
    <col min="16" max="20" width="2.875" style="0" hidden="1" customWidth="1"/>
    <col min="22" max="22" width="6.625" style="0" customWidth="1"/>
    <col min="23" max="23" width="7.375" style="0" customWidth="1"/>
    <col min="24" max="24" width="8.375" style="0" customWidth="1"/>
    <col min="25" max="25" width="5.375" style="0" customWidth="1"/>
    <col min="26" max="26" width="7.125" style="0" customWidth="1"/>
    <col min="27" max="27" width="8.125" style="0" customWidth="1"/>
    <col min="28" max="28" width="6.25390625" style="0" customWidth="1"/>
    <col min="29" max="29" width="6.625" style="0" customWidth="1"/>
    <col min="30" max="30" width="7.75390625" style="0" customWidth="1"/>
    <col min="31" max="31" width="5.625" style="0" customWidth="1"/>
    <col min="32" max="32" width="6.875" style="0" customWidth="1"/>
    <col min="33" max="33" width="7.00390625" style="0" customWidth="1"/>
    <col min="34" max="34" width="5.875" style="0" customWidth="1"/>
    <col min="35" max="35" width="6.75390625" style="0" customWidth="1"/>
    <col min="36" max="36" width="5.375" style="0" customWidth="1"/>
    <col min="37" max="37" width="5.75390625" style="0" customWidth="1"/>
    <col min="38" max="38" width="6.875" style="0" customWidth="1"/>
    <col min="39" max="39" width="5.75390625" style="0" customWidth="1"/>
    <col min="40" max="40" width="5.375" style="0" customWidth="1"/>
    <col min="41" max="41" width="5.00390625" style="0" customWidth="1"/>
    <col min="42" max="42" width="5.375" style="0" customWidth="1"/>
    <col min="43" max="43" width="5.875" style="0" customWidth="1"/>
    <col min="44" max="44" width="6.00390625" style="0" customWidth="1"/>
    <col min="45" max="45" width="7.00390625" style="0" customWidth="1"/>
  </cols>
  <sheetData>
    <row r="1" spans="1:38" ht="15" thickBot="1">
      <c r="A1" s="6"/>
      <c r="B1" s="6"/>
      <c r="C1" s="4"/>
      <c r="D1" s="4"/>
      <c r="E1" s="4"/>
      <c r="F1" s="4"/>
      <c r="G1" s="4"/>
      <c r="H1" s="4"/>
      <c r="I1" s="86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9" ht="15.75" thickBot="1">
      <c r="A2" s="12"/>
      <c r="B2" s="923"/>
      <c r="C2" s="13"/>
      <c r="D2" s="13"/>
      <c r="E2" s="13"/>
      <c r="F2" s="13"/>
      <c r="G2" s="13"/>
      <c r="H2" s="13"/>
      <c r="I2" s="922" t="s">
        <v>3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679"/>
      <c r="AK2" s="682"/>
      <c r="AL2" s="683"/>
      <c r="AM2" s="680"/>
      <c r="AN2" s="680"/>
      <c r="AO2" s="680"/>
      <c r="AP2" s="680"/>
      <c r="AQ2" s="680"/>
      <c r="AR2" s="681"/>
      <c r="AS2" s="7"/>
      <c r="AT2" s="7"/>
      <c r="AU2" s="7"/>
      <c r="AV2" s="7"/>
      <c r="AW2" s="7"/>
    </row>
    <row r="3" spans="1:49" ht="39.75" customHeight="1" thickBot="1">
      <c r="A3" s="1120" t="s">
        <v>4</v>
      </c>
      <c r="B3" s="1165" t="s">
        <v>5</v>
      </c>
      <c r="C3" s="1166"/>
      <c r="D3" s="1144" t="s">
        <v>6</v>
      </c>
      <c r="E3" s="1138" t="s">
        <v>49</v>
      </c>
      <c r="F3" s="1139"/>
      <c r="G3" s="1140"/>
      <c r="H3" s="1141" t="s">
        <v>7</v>
      </c>
      <c r="I3" s="1132" t="s">
        <v>194</v>
      </c>
      <c r="J3" s="1132" t="s">
        <v>8</v>
      </c>
      <c r="K3" s="1127" t="s">
        <v>195</v>
      </c>
      <c r="L3" s="1127"/>
      <c r="M3" s="1127"/>
      <c r="N3" s="1127"/>
      <c r="O3" s="1127"/>
      <c r="P3" s="1135" t="s">
        <v>9</v>
      </c>
      <c r="Q3" s="1135"/>
      <c r="R3" s="1135"/>
      <c r="S3" s="1135"/>
      <c r="T3" s="1135"/>
      <c r="U3" s="1135"/>
      <c r="V3" s="1135"/>
      <c r="W3" s="1135"/>
      <c r="X3" s="1135"/>
      <c r="Y3" s="1135"/>
      <c r="Z3" s="1135"/>
      <c r="AA3" s="1135"/>
      <c r="AB3" s="1135"/>
      <c r="AC3" s="1135"/>
      <c r="AD3" s="1135"/>
      <c r="AE3" s="1135"/>
      <c r="AF3" s="1135"/>
      <c r="AG3" s="1135"/>
      <c r="AH3" s="1135"/>
      <c r="AI3" s="1135"/>
      <c r="AJ3" s="1135"/>
      <c r="AK3" s="1135"/>
      <c r="AL3" s="1135"/>
      <c r="AM3" s="1136"/>
      <c r="AN3" s="1136"/>
      <c r="AO3" s="1136"/>
      <c r="AP3" s="1136"/>
      <c r="AQ3" s="1136"/>
      <c r="AR3" s="1137"/>
      <c r="AS3" s="1123"/>
      <c r="AT3" s="1123"/>
      <c r="AU3" s="1123"/>
      <c r="AV3" s="1123"/>
      <c r="AW3" s="1123"/>
    </row>
    <row r="4" spans="1:49" ht="12.75" customHeight="1" thickBot="1">
      <c r="A4" s="1121"/>
      <c r="B4" s="1167"/>
      <c r="C4" s="1168"/>
      <c r="D4" s="1145"/>
      <c r="E4" s="1147" t="s">
        <v>51</v>
      </c>
      <c r="F4" s="1150" t="s">
        <v>52</v>
      </c>
      <c r="G4" s="1129" t="s">
        <v>50</v>
      </c>
      <c r="H4" s="1142"/>
      <c r="I4" s="1132"/>
      <c r="J4" s="1132"/>
      <c r="K4" s="1132" t="s">
        <v>10</v>
      </c>
      <c r="L4" s="1128" t="s">
        <v>11</v>
      </c>
      <c r="M4" s="1128"/>
      <c r="N4" s="1128"/>
      <c r="O4" s="1128"/>
      <c r="P4" s="1158" t="s">
        <v>12</v>
      </c>
      <c r="Q4" s="1159"/>
      <c r="R4" s="1159"/>
      <c r="S4" s="1159"/>
      <c r="T4" s="1159"/>
      <c r="U4" s="1104" t="s">
        <v>78</v>
      </c>
      <c r="V4" s="1105"/>
      <c r="W4" s="1105"/>
      <c r="X4" s="1105"/>
      <c r="Y4" s="1105"/>
      <c r="Z4" s="1106"/>
      <c r="AA4" s="1107" t="s">
        <v>79</v>
      </c>
      <c r="AB4" s="1108"/>
      <c r="AC4" s="1108"/>
      <c r="AD4" s="1108"/>
      <c r="AE4" s="1108"/>
      <c r="AF4" s="1109"/>
      <c r="AG4" s="1124" t="s">
        <v>80</v>
      </c>
      <c r="AH4" s="1125"/>
      <c r="AI4" s="1125"/>
      <c r="AJ4" s="1125"/>
      <c r="AK4" s="1125"/>
      <c r="AL4" s="1109"/>
      <c r="AM4" s="1133" t="s">
        <v>140</v>
      </c>
      <c r="AN4" s="1134"/>
      <c r="AO4" s="1134"/>
      <c r="AP4" s="1134"/>
      <c r="AQ4" s="1134"/>
      <c r="AR4" s="1134"/>
      <c r="AS4" s="8"/>
      <c r="AT4" s="1126"/>
      <c r="AU4" s="1126"/>
      <c r="AV4" s="1126"/>
      <c r="AW4" s="1126"/>
    </row>
    <row r="5" spans="1:49" ht="84.75" customHeight="1">
      <c r="A5" s="1121"/>
      <c r="B5" s="1167"/>
      <c r="C5" s="1168"/>
      <c r="D5" s="1145"/>
      <c r="E5" s="1148"/>
      <c r="F5" s="1151"/>
      <c r="G5" s="1130"/>
      <c r="H5" s="1143"/>
      <c r="I5" s="1132"/>
      <c r="J5" s="1132"/>
      <c r="K5" s="1132"/>
      <c r="L5" s="1157" t="s">
        <v>196</v>
      </c>
      <c r="M5" s="1157" t="s">
        <v>13</v>
      </c>
      <c r="N5" s="1157" t="s">
        <v>14</v>
      </c>
      <c r="O5" s="1157" t="s">
        <v>197</v>
      </c>
      <c r="P5" s="698" t="s">
        <v>15</v>
      </c>
      <c r="Q5" s="699" t="s">
        <v>55</v>
      </c>
      <c r="R5" s="700" t="s">
        <v>14</v>
      </c>
      <c r="S5" s="701" t="s">
        <v>16</v>
      </c>
      <c r="T5" s="699" t="s">
        <v>55</v>
      </c>
      <c r="U5" s="702" t="s">
        <v>211</v>
      </c>
      <c r="V5" s="1153" t="s">
        <v>55</v>
      </c>
      <c r="W5" s="1153" t="s">
        <v>14</v>
      </c>
      <c r="X5" s="703" t="s">
        <v>212</v>
      </c>
      <c r="Y5" s="1155" t="s">
        <v>55</v>
      </c>
      <c r="Z5" s="1155" t="s">
        <v>14</v>
      </c>
      <c r="AA5" s="704" t="s">
        <v>141</v>
      </c>
      <c r="AB5" s="1153" t="s">
        <v>55</v>
      </c>
      <c r="AC5" s="1153" t="s">
        <v>14</v>
      </c>
      <c r="AD5" s="705" t="s">
        <v>142</v>
      </c>
      <c r="AE5" s="1153" t="s">
        <v>55</v>
      </c>
      <c r="AF5" s="1161" t="s">
        <v>14</v>
      </c>
      <c r="AG5" s="706" t="s">
        <v>143</v>
      </c>
      <c r="AH5" s="1153" t="s">
        <v>55</v>
      </c>
      <c r="AI5" s="1153" t="s">
        <v>14</v>
      </c>
      <c r="AJ5" s="705" t="s">
        <v>144</v>
      </c>
      <c r="AK5" s="1153" t="s">
        <v>55</v>
      </c>
      <c r="AL5" s="1161" t="s">
        <v>14</v>
      </c>
      <c r="AM5" s="706" t="s">
        <v>265</v>
      </c>
      <c r="AN5" s="1153" t="s">
        <v>55</v>
      </c>
      <c r="AO5" s="1153" t="s">
        <v>14</v>
      </c>
      <c r="AP5" s="705" t="s">
        <v>266</v>
      </c>
      <c r="AQ5" s="1153" t="s">
        <v>55</v>
      </c>
      <c r="AR5" s="1153" t="s">
        <v>14</v>
      </c>
      <c r="AS5" s="14"/>
      <c r="AT5" s="15"/>
      <c r="AU5" s="16"/>
      <c r="AV5" s="15"/>
      <c r="AW5" s="16"/>
    </row>
    <row r="6" spans="1:49" ht="24" customHeight="1" thickBot="1">
      <c r="A6" s="1122"/>
      <c r="B6" s="1169"/>
      <c r="C6" s="1137"/>
      <c r="D6" s="1146"/>
      <c r="E6" s="1149"/>
      <c r="F6" s="1152"/>
      <c r="G6" s="1131"/>
      <c r="H6" s="684"/>
      <c r="I6" s="1132"/>
      <c r="J6" s="1132"/>
      <c r="K6" s="1132"/>
      <c r="L6" s="1154"/>
      <c r="M6" s="1154"/>
      <c r="N6" s="1160"/>
      <c r="O6" s="1154"/>
      <c r="P6" s="698"/>
      <c r="Q6" s="707"/>
      <c r="R6" s="700"/>
      <c r="S6" s="701"/>
      <c r="T6" s="707"/>
      <c r="U6" s="708">
        <v>16</v>
      </c>
      <c r="V6" s="1154"/>
      <c r="W6" s="1154"/>
      <c r="X6" s="708">
        <v>23</v>
      </c>
      <c r="Y6" s="1156"/>
      <c r="Z6" s="1156"/>
      <c r="AA6" s="708">
        <v>17</v>
      </c>
      <c r="AB6" s="1154"/>
      <c r="AC6" s="1154"/>
      <c r="AD6" s="708">
        <v>18</v>
      </c>
      <c r="AE6" s="1154"/>
      <c r="AF6" s="1162"/>
      <c r="AG6" s="708">
        <v>13</v>
      </c>
      <c r="AH6" s="1154"/>
      <c r="AI6" s="1154"/>
      <c r="AJ6" s="708">
        <v>16</v>
      </c>
      <c r="AK6" s="1154"/>
      <c r="AL6" s="1162"/>
      <c r="AM6" s="708">
        <v>12</v>
      </c>
      <c r="AN6" s="1154"/>
      <c r="AO6" s="1154"/>
      <c r="AP6" s="708">
        <v>7</v>
      </c>
      <c r="AQ6" s="1154"/>
      <c r="AR6" s="1154"/>
      <c r="AS6" s="14"/>
      <c r="AT6" s="15"/>
      <c r="AU6" s="16"/>
      <c r="AV6" s="15"/>
      <c r="AW6" s="16"/>
    </row>
    <row r="7" spans="1:49" s="21" customFormat="1" ht="18.75" customHeight="1" thickBot="1">
      <c r="A7" s="334">
        <v>1</v>
      </c>
      <c r="B7" s="1170">
        <v>2</v>
      </c>
      <c r="C7" s="1171"/>
      <c r="D7" s="340">
        <v>3</v>
      </c>
      <c r="E7" s="341">
        <v>4</v>
      </c>
      <c r="F7" s="335">
        <v>5</v>
      </c>
      <c r="G7" s="342">
        <v>6</v>
      </c>
      <c r="H7" s="336">
        <v>6</v>
      </c>
      <c r="I7" s="685">
        <v>7</v>
      </c>
      <c r="J7" s="686">
        <v>8</v>
      </c>
      <c r="K7" s="687">
        <v>9</v>
      </c>
      <c r="L7" s="685">
        <v>10</v>
      </c>
      <c r="M7" s="685">
        <v>11</v>
      </c>
      <c r="N7" s="686">
        <v>12</v>
      </c>
      <c r="O7" s="688">
        <v>12</v>
      </c>
      <c r="P7" s="336">
        <v>10</v>
      </c>
      <c r="Q7" s="337">
        <v>11</v>
      </c>
      <c r="R7" s="338">
        <v>12</v>
      </c>
      <c r="S7" s="339">
        <v>13</v>
      </c>
      <c r="T7" s="336">
        <v>14</v>
      </c>
      <c r="U7" s="689">
        <v>13</v>
      </c>
      <c r="V7" s="690">
        <v>14</v>
      </c>
      <c r="W7" s="690">
        <v>15</v>
      </c>
      <c r="X7" s="690">
        <v>16</v>
      </c>
      <c r="Y7" s="691">
        <v>17</v>
      </c>
      <c r="Z7" s="692">
        <v>18</v>
      </c>
      <c r="AA7" s="693">
        <v>19</v>
      </c>
      <c r="AB7" s="686">
        <v>20</v>
      </c>
      <c r="AC7" s="686">
        <v>21</v>
      </c>
      <c r="AD7" s="686">
        <v>22</v>
      </c>
      <c r="AE7" s="686">
        <v>23</v>
      </c>
      <c r="AF7" s="686">
        <v>24</v>
      </c>
      <c r="AG7" s="694">
        <v>25</v>
      </c>
      <c r="AH7" s="686">
        <v>26</v>
      </c>
      <c r="AI7" s="686">
        <v>27</v>
      </c>
      <c r="AJ7" s="685">
        <v>28</v>
      </c>
      <c r="AK7" s="693">
        <v>29</v>
      </c>
      <c r="AL7" s="688">
        <v>30</v>
      </c>
      <c r="AM7" s="695">
        <v>31</v>
      </c>
      <c r="AN7" s="696">
        <v>32</v>
      </c>
      <c r="AO7" s="696">
        <v>33</v>
      </c>
      <c r="AP7" s="696">
        <v>34</v>
      </c>
      <c r="AQ7" s="696">
        <v>35</v>
      </c>
      <c r="AR7" s="697">
        <v>36</v>
      </c>
      <c r="AS7" s="17"/>
      <c r="AT7" s="18"/>
      <c r="AU7" s="18"/>
      <c r="AV7" s="19"/>
      <c r="AW7" s="20"/>
    </row>
    <row r="8" spans="1:38" s="42" customFormat="1" ht="12.75" customHeight="1" hidden="1">
      <c r="A8"/>
      <c r="B8"/>
      <c r="C8" s="230"/>
      <c r="D8" s="122"/>
      <c r="E8" s="121"/>
      <c r="F8" s="7"/>
      <c r="G8" s="122"/>
      <c r="H8"/>
      <c r="I8" s="3"/>
      <c r="J8"/>
      <c r="K8" s="121"/>
      <c r="L8" s="7"/>
      <c r="M8" s="7"/>
      <c r="N8" s="7"/>
      <c r="O8" s="122"/>
      <c r="P8" s="7"/>
      <c r="Q8" s="7"/>
      <c r="R8" s="7"/>
      <c r="S8" s="7"/>
      <c r="T8" s="7"/>
      <c r="U8" s="121"/>
      <c r="V8" s="7"/>
      <c r="W8" s="7"/>
      <c r="X8" s="7"/>
      <c r="Y8" s="7"/>
      <c r="Z8" s="122"/>
      <c r="AA8"/>
      <c r="AB8"/>
      <c r="AC8"/>
      <c r="AD8"/>
      <c r="AE8"/>
      <c r="AF8"/>
      <c r="AG8" s="121"/>
      <c r="AH8" s="7"/>
      <c r="AI8" s="7"/>
      <c r="AJ8" s="7"/>
      <c r="AK8" s="7"/>
      <c r="AL8" s="122"/>
    </row>
    <row r="9" spans="1:38" s="42" customFormat="1" ht="12.75" customHeight="1" hidden="1">
      <c r="A9"/>
      <c r="B9"/>
      <c r="C9" s="230"/>
      <c r="D9" s="122"/>
      <c r="E9" s="121"/>
      <c r="F9" s="7"/>
      <c r="G9" s="122"/>
      <c r="H9"/>
      <c r="I9" s="3"/>
      <c r="J9"/>
      <c r="K9" s="121"/>
      <c r="L9" s="7"/>
      <c r="M9" s="7"/>
      <c r="N9" s="7"/>
      <c r="O9" s="122"/>
      <c r="P9" s="7"/>
      <c r="Q9" s="7"/>
      <c r="R9" s="7"/>
      <c r="S9" s="7"/>
      <c r="T9" s="7"/>
      <c r="U9" s="121"/>
      <c r="V9" s="7"/>
      <c r="W9" s="7"/>
      <c r="X9" s="7"/>
      <c r="Y9" s="7"/>
      <c r="Z9" s="122"/>
      <c r="AA9"/>
      <c r="AB9"/>
      <c r="AC9"/>
      <c r="AD9"/>
      <c r="AE9"/>
      <c r="AF9"/>
      <c r="AG9" s="121"/>
      <c r="AH9" s="7"/>
      <c r="AI9" s="7"/>
      <c r="AJ9" s="7"/>
      <c r="AK9" s="7"/>
      <c r="AL9" s="122"/>
    </row>
    <row r="10" spans="1:44" s="42" customFormat="1" ht="16.5" customHeight="1" thickBot="1">
      <c r="A10" s="442" t="s">
        <v>131</v>
      </c>
      <c r="B10" s="1064" t="s">
        <v>132</v>
      </c>
      <c r="C10" s="1034"/>
      <c r="D10" s="449" t="s">
        <v>210</v>
      </c>
      <c r="E10" s="575">
        <v>2</v>
      </c>
      <c r="F10" s="576">
        <v>6</v>
      </c>
      <c r="G10" s="577">
        <v>2</v>
      </c>
      <c r="H10" s="444"/>
      <c r="I10" s="441">
        <f>SUM(I11:I18)</f>
        <v>648</v>
      </c>
      <c r="J10" s="441">
        <f>SUM(J11:J18)</f>
        <v>0</v>
      </c>
      <c r="K10" s="441">
        <f>SUM(K11:K18)</f>
        <v>648</v>
      </c>
      <c r="L10" s="441">
        <f>SUM(L11:L18)</f>
        <v>515</v>
      </c>
      <c r="M10" s="441">
        <f>SUM(M11:M18)</f>
        <v>133</v>
      </c>
      <c r="N10" s="441"/>
      <c r="O10" s="441">
        <f>O13</f>
        <v>0</v>
      </c>
      <c r="P10" s="441">
        <f aca="true" t="shared" si="0" ref="P10:AR10">SUM(P11:P18)</f>
        <v>0</v>
      </c>
      <c r="Q10" s="441">
        <f t="shared" si="0"/>
        <v>0</v>
      </c>
      <c r="R10" s="441">
        <f t="shared" si="0"/>
        <v>70</v>
      </c>
      <c r="S10" s="441">
        <f t="shared" si="0"/>
        <v>0</v>
      </c>
      <c r="T10" s="441">
        <f t="shared" si="0"/>
        <v>0</v>
      </c>
      <c r="U10" s="441">
        <f t="shared" si="0"/>
        <v>241</v>
      </c>
      <c r="V10" s="441">
        <f t="shared" si="0"/>
        <v>48</v>
      </c>
      <c r="W10" s="441">
        <f t="shared" si="0"/>
        <v>0</v>
      </c>
      <c r="X10" s="441">
        <f t="shared" si="0"/>
        <v>407</v>
      </c>
      <c r="Y10" s="441">
        <f t="shared" si="0"/>
        <v>69</v>
      </c>
      <c r="Z10" s="441">
        <f t="shared" si="0"/>
        <v>0</v>
      </c>
      <c r="AA10" s="441">
        <f t="shared" si="0"/>
        <v>0</v>
      </c>
      <c r="AB10" s="441">
        <f t="shared" si="0"/>
        <v>0</v>
      </c>
      <c r="AC10" s="441">
        <f t="shared" si="0"/>
        <v>0</v>
      </c>
      <c r="AD10" s="441">
        <f t="shared" si="0"/>
        <v>0</v>
      </c>
      <c r="AE10" s="441">
        <f t="shared" si="0"/>
        <v>0</v>
      </c>
      <c r="AF10" s="441">
        <f t="shared" si="0"/>
        <v>0</v>
      </c>
      <c r="AG10" s="441">
        <f t="shared" si="0"/>
        <v>0</v>
      </c>
      <c r="AH10" s="441">
        <f t="shared" si="0"/>
        <v>0</v>
      </c>
      <c r="AI10" s="441">
        <f t="shared" si="0"/>
        <v>0</v>
      </c>
      <c r="AJ10" s="441">
        <f t="shared" si="0"/>
        <v>0</v>
      </c>
      <c r="AK10" s="441">
        <f t="shared" si="0"/>
        <v>0</v>
      </c>
      <c r="AL10" s="441">
        <f t="shared" si="0"/>
        <v>0</v>
      </c>
      <c r="AM10" s="441">
        <f t="shared" si="0"/>
        <v>0</v>
      </c>
      <c r="AN10" s="441">
        <f t="shared" si="0"/>
        <v>0</v>
      </c>
      <c r="AO10" s="441">
        <f t="shared" si="0"/>
        <v>0</v>
      </c>
      <c r="AP10" s="441">
        <f t="shared" si="0"/>
        <v>0</v>
      </c>
      <c r="AQ10" s="441">
        <f t="shared" si="0"/>
        <v>0</v>
      </c>
      <c r="AR10" s="441">
        <f t="shared" si="0"/>
        <v>0</v>
      </c>
    </row>
    <row r="11" spans="1:44" s="42" customFormat="1" ht="20.25" customHeight="1">
      <c r="A11" s="440" t="s">
        <v>133</v>
      </c>
      <c r="B11" s="1172" t="s">
        <v>295</v>
      </c>
      <c r="C11" s="1173"/>
      <c r="D11" s="1006" t="s">
        <v>208</v>
      </c>
      <c r="E11" s="452"/>
      <c r="F11" s="453"/>
      <c r="G11" s="1065">
        <v>1.2</v>
      </c>
      <c r="H11" s="445"/>
      <c r="I11" s="904">
        <v>78</v>
      </c>
      <c r="J11" s="569"/>
      <c r="K11" s="457">
        <v>78</v>
      </c>
      <c r="L11" s="440">
        <v>68</v>
      </c>
      <c r="M11" s="440">
        <v>10</v>
      </c>
      <c r="N11" s="569"/>
      <c r="O11" s="458"/>
      <c r="P11" s="445"/>
      <c r="Q11" s="440"/>
      <c r="R11" s="440"/>
      <c r="S11" s="440"/>
      <c r="T11" s="569"/>
      <c r="U11" s="572">
        <v>34</v>
      </c>
      <c r="V11" s="573"/>
      <c r="W11" s="573"/>
      <c r="X11" s="573">
        <v>44</v>
      </c>
      <c r="Y11" s="573"/>
      <c r="Z11" s="574"/>
      <c r="AA11" s="445"/>
      <c r="AB11" s="440"/>
      <c r="AC11" s="440"/>
      <c r="AD11" s="440"/>
      <c r="AE11" s="440"/>
      <c r="AF11" s="569"/>
      <c r="AG11" s="572"/>
      <c r="AH11" s="573"/>
      <c r="AI11" s="573"/>
      <c r="AJ11" s="573"/>
      <c r="AK11" s="573"/>
      <c r="AL11" s="574"/>
      <c r="AM11" s="595"/>
      <c r="AN11" s="594"/>
      <c r="AO11" s="595"/>
      <c r="AP11" s="594"/>
      <c r="AQ11" s="595"/>
      <c r="AR11" s="594"/>
    </row>
    <row r="12" spans="1:44" s="42" customFormat="1" ht="21" customHeight="1">
      <c r="A12" s="434" t="s">
        <v>213</v>
      </c>
      <c r="B12" s="1067" t="s">
        <v>296</v>
      </c>
      <c r="C12" s="1174"/>
      <c r="D12" s="1007"/>
      <c r="E12" s="454"/>
      <c r="F12" s="443"/>
      <c r="G12" s="1066"/>
      <c r="H12" s="446"/>
      <c r="I12" s="904">
        <v>81</v>
      </c>
      <c r="J12" s="570"/>
      <c r="K12" s="457">
        <v>81</v>
      </c>
      <c r="L12" s="434">
        <v>81</v>
      </c>
      <c r="M12" s="434"/>
      <c r="N12" s="570"/>
      <c r="O12" s="460"/>
      <c r="P12" s="446"/>
      <c r="Q12" s="434"/>
      <c r="R12" s="434"/>
      <c r="S12" s="434"/>
      <c r="T12" s="570"/>
      <c r="U12" s="459">
        <v>51</v>
      </c>
      <c r="V12" s="434"/>
      <c r="W12" s="434"/>
      <c r="X12" s="434">
        <v>30</v>
      </c>
      <c r="Y12" s="434"/>
      <c r="Z12" s="460"/>
      <c r="AA12" s="446"/>
      <c r="AB12" s="434"/>
      <c r="AC12" s="434"/>
      <c r="AD12" s="434"/>
      <c r="AE12" s="434"/>
      <c r="AF12" s="570"/>
      <c r="AG12" s="459"/>
      <c r="AH12" s="434"/>
      <c r="AI12" s="434"/>
      <c r="AJ12" s="434"/>
      <c r="AK12" s="434"/>
      <c r="AL12" s="570"/>
      <c r="AM12" s="594"/>
      <c r="AN12" s="594"/>
      <c r="AO12" s="594"/>
      <c r="AP12" s="594"/>
      <c r="AQ12" s="594"/>
      <c r="AR12" s="594"/>
    </row>
    <row r="13" spans="1:44" s="42" customFormat="1" ht="18.75" customHeight="1">
      <c r="A13" s="434" t="s">
        <v>214</v>
      </c>
      <c r="B13" s="1067" t="s">
        <v>279</v>
      </c>
      <c r="C13" s="1174"/>
      <c r="D13" s="447" t="s">
        <v>148</v>
      </c>
      <c r="E13" s="454"/>
      <c r="F13" s="443">
        <v>2</v>
      </c>
      <c r="G13" s="455"/>
      <c r="H13" s="446"/>
      <c r="I13" s="904">
        <v>117</v>
      </c>
      <c r="J13" s="570"/>
      <c r="K13" s="457">
        <v>117</v>
      </c>
      <c r="L13" s="434"/>
      <c r="M13" s="434">
        <v>117</v>
      </c>
      <c r="N13" s="570"/>
      <c r="O13" s="460"/>
      <c r="P13" s="446"/>
      <c r="Q13" s="434"/>
      <c r="R13" s="434"/>
      <c r="S13" s="434"/>
      <c r="T13" s="570"/>
      <c r="U13" s="459">
        <v>48</v>
      </c>
      <c r="V13" s="434">
        <v>48</v>
      </c>
      <c r="W13" s="434"/>
      <c r="X13" s="434">
        <v>69</v>
      </c>
      <c r="Y13" s="434">
        <v>69</v>
      </c>
      <c r="Z13" s="460"/>
      <c r="AA13" s="446"/>
      <c r="AB13" s="434"/>
      <c r="AC13" s="434"/>
      <c r="AD13" s="434"/>
      <c r="AE13" s="434"/>
      <c r="AF13" s="570"/>
      <c r="AG13" s="459"/>
      <c r="AH13" s="434"/>
      <c r="AI13" s="434"/>
      <c r="AJ13" s="434"/>
      <c r="AK13" s="434"/>
      <c r="AL13" s="570"/>
      <c r="AM13" s="594"/>
      <c r="AN13" s="594"/>
      <c r="AO13" s="594"/>
      <c r="AP13" s="594"/>
      <c r="AQ13" s="594"/>
      <c r="AR13" s="594"/>
    </row>
    <row r="14" spans="1:44" s="42" customFormat="1" ht="16.5" customHeight="1">
      <c r="A14" s="434" t="s">
        <v>134</v>
      </c>
      <c r="B14" s="1067" t="s">
        <v>17</v>
      </c>
      <c r="C14" s="1068"/>
      <c r="D14" s="447" t="s">
        <v>139</v>
      </c>
      <c r="E14" s="454"/>
      <c r="F14" s="443">
        <v>2</v>
      </c>
      <c r="G14" s="455"/>
      <c r="H14" s="446"/>
      <c r="I14" s="904">
        <v>110</v>
      </c>
      <c r="J14" s="570"/>
      <c r="K14" s="457">
        <f>SUM(L14:O14)</f>
        <v>110</v>
      </c>
      <c r="L14" s="434">
        <v>110</v>
      </c>
      <c r="M14" s="434"/>
      <c r="N14" s="570"/>
      <c r="O14" s="460"/>
      <c r="P14" s="446"/>
      <c r="Q14" s="434"/>
      <c r="R14" s="434"/>
      <c r="S14" s="434"/>
      <c r="T14" s="570"/>
      <c r="U14" s="459">
        <v>40</v>
      </c>
      <c r="V14" s="434"/>
      <c r="W14" s="434"/>
      <c r="X14" s="434">
        <v>70</v>
      </c>
      <c r="Y14" s="434"/>
      <c r="Z14" s="460"/>
      <c r="AA14" s="446"/>
      <c r="AB14" s="434"/>
      <c r="AC14" s="434"/>
      <c r="AD14" s="434"/>
      <c r="AE14" s="434"/>
      <c r="AF14" s="570"/>
      <c r="AG14" s="459"/>
      <c r="AH14" s="434"/>
      <c r="AI14" s="434"/>
      <c r="AJ14" s="434"/>
      <c r="AK14" s="434"/>
      <c r="AL14" s="460"/>
      <c r="AM14" s="613"/>
      <c r="AN14" s="594"/>
      <c r="AO14" s="595"/>
      <c r="AP14" s="594"/>
      <c r="AQ14" s="595"/>
      <c r="AR14" s="594"/>
    </row>
    <row r="15" spans="1:44" s="42" customFormat="1" ht="18.75" customHeight="1">
      <c r="A15" s="434" t="s">
        <v>135</v>
      </c>
      <c r="B15" s="1067" t="s">
        <v>18</v>
      </c>
      <c r="C15" s="1068"/>
      <c r="D15" s="917" t="s">
        <v>139</v>
      </c>
      <c r="E15" s="454"/>
      <c r="F15" s="443">
        <v>2</v>
      </c>
      <c r="G15" s="455"/>
      <c r="H15" s="446"/>
      <c r="I15" s="904">
        <v>117</v>
      </c>
      <c r="J15" s="570"/>
      <c r="K15" s="457">
        <v>117</v>
      </c>
      <c r="L15" s="434">
        <v>117</v>
      </c>
      <c r="M15" s="434"/>
      <c r="N15" s="570"/>
      <c r="O15" s="460"/>
      <c r="P15" s="446"/>
      <c r="Q15" s="434"/>
      <c r="R15" s="434"/>
      <c r="S15" s="434"/>
      <c r="T15" s="570"/>
      <c r="U15" s="459">
        <v>48</v>
      </c>
      <c r="V15" s="434"/>
      <c r="W15" s="434"/>
      <c r="X15" s="434">
        <v>69</v>
      </c>
      <c r="Y15" s="434"/>
      <c r="Z15" s="460"/>
      <c r="AA15" s="446"/>
      <c r="AB15" s="434"/>
      <c r="AC15" s="434"/>
      <c r="AD15" s="434"/>
      <c r="AE15" s="434"/>
      <c r="AF15" s="570"/>
      <c r="AG15" s="459"/>
      <c r="AH15" s="434"/>
      <c r="AI15" s="434"/>
      <c r="AJ15" s="434"/>
      <c r="AK15" s="434"/>
      <c r="AL15" s="570"/>
      <c r="AM15" s="594"/>
      <c r="AN15" s="594"/>
      <c r="AO15" s="594"/>
      <c r="AP15" s="594"/>
      <c r="AQ15" s="594"/>
      <c r="AR15" s="594"/>
    </row>
    <row r="16" spans="1:44" s="42" customFormat="1" ht="24.75" customHeight="1">
      <c r="A16" s="942" t="s">
        <v>136</v>
      </c>
      <c r="B16" s="1008" t="s">
        <v>204</v>
      </c>
      <c r="C16" s="1009"/>
      <c r="D16" s="944" t="s">
        <v>139</v>
      </c>
      <c r="E16" s="945"/>
      <c r="F16" s="946">
        <v>2</v>
      </c>
      <c r="G16" s="947"/>
      <c r="H16" s="446"/>
      <c r="I16" s="904">
        <v>70</v>
      </c>
      <c r="J16" s="570"/>
      <c r="K16" s="457">
        <v>70</v>
      </c>
      <c r="L16" s="434">
        <v>70</v>
      </c>
      <c r="M16" s="434"/>
      <c r="N16" s="570"/>
      <c r="O16" s="460"/>
      <c r="P16" s="446"/>
      <c r="Q16" s="434"/>
      <c r="R16" s="434"/>
      <c r="S16" s="434"/>
      <c r="T16" s="570"/>
      <c r="U16" s="459">
        <v>20</v>
      </c>
      <c r="V16" s="434"/>
      <c r="W16" s="434"/>
      <c r="X16" s="434">
        <v>50</v>
      </c>
      <c r="Y16" s="434"/>
      <c r="Z16" s="460"/>
      <c r="AA16" s="446"/>
      <c r="AB16" s="434"/>
      <c r="AC16" s="434"/>
      <c r="AD16" s="434"/>
      <c r="AE16" s="434"/>
      <c r="AF16" s="570"/>
      <c r="AG16" s="459"/>
      <c r="AH16" s="434"/>
      <c r="AI16" s="434"/>
      <c r="AJ16" s="434"/>
      <c r="AK16" s="434"/>
      <c r="AL16" s="570"/>
      <c r="AM16" s="594"/>
      <c r="AN16" s="594"/>
      <c r="AO16" s="594"/>
      <c r="AP16" s="594"/>
      <c r="AQ16" s="594"/>
      <c r="AR16" s="594"/>
    </row>
    <row r="17" spans="1:44" s="42" customFormat="1" ht="18.75" customHeight="1">
      <c r="A17" s="434" t="s">
        <v>137</v>
      </c>
      <c r="B17" s="1067" t="s">
        <v>203</v>
      </c>
      <c r="C17" s="1009"/>
      <c r="D17" s="917" t="s">
        <v>139</v>
      </c>
      <c r="E17" s="454"/>
      <c r="F17" s="443">
        <v>2</v>
      </c>
      <c r="G17" s="455"/>
      <c r="H17" s="451"/>
      <c r="I17" s="904">
        <v>36</v>
      </c>
      <c r="J17" s="570"/>
      <c r="K17" s="457">
        <v>36</v>
      </c>
      <c r="L17" s="439">
        <v>30</v>
      </c>
      <c r="M17" s="439">
        <v>6</v>
      </c>
      <c r="N17" s="571"/>
      <c r="O17" s="464"/>
      <c r="P17" s="451"/>
      <c r="Q17" s="439"/>
      <c r="R17" s="439"/>
      <c r="S17" s="439"/>
      <c r="T17" s="571"/>
      <c r="U17" s="459">
        <v>0</v>
      </c>
      <c r="V17" s="434"/>
      <c r="W17" s="434"/>
      <c r="X17" s="434">
        <v>36</v>
      </c>
      <c r="Y17" s="434"/>
      <c r="Z17" s="460"/>
      <c r="AA17" s="459"/>
      <c r="AB17" s="434"/>
      <c r="AC17" s="434"/>
      <c r="AD17" s="434"/>
      <c r="AE17" s="434"/>
      <c r="AF17" s="570"/>
      <c r="AG17" s="459"/>
      <c r="AH17" s="434"/>
      <c r="AI17" s="434"/>
      <c r="AJ17" s="434"/>
      <c r="AK17" s="434"/>
      <c r="AL17" s="460"/>
      <c r="AM17" s="613"/>
      <c r="AN17" s="594"/>
      <c r="AO17" s="595"/>
      <c r="AP17" s="594"/>
      <c r="AQ17" s="595"/>
      <c r="AR17" s="594"/>
    </row>
    <row r="18" spans="1:44" s="42" customFormat="1" ht="18.75" customHeight="1" thickBot="1">
      <c r="A18" s="578" t="s">
        <v>138</v>
      </c>
      <c r="B18" s="1062" t="s">
        <v>297</v>
      </c>
      <c r="C18" s="1069"/>
      <c r="D18" s="579" t="s">
        <v>139</v>
      </c>
      <c r="E18" s="580"/>
      <c r="F18" s="581">
        <v>2</v>
      </c>
      <c r="G18" s="582"/>
      <c r="H18" s="578">
        <v>70</v>
      </c>
      <c r="I18" s="904">
        <v>39</v>
      </c>
      <c r="J18" s="571"/>
      <c r="K18" s="457">
        <v>39</v>
      </c>
      <c r="L18" s="439">
        <v>39</v>
      </c>
      <c r="M18" s="439"/>
      <c r="N18" s="571"/>
      <c r="O18" s="464"/>
      <c r="P18" s="578"/>
      <c r="Q18" s="583"/>
      <c r="R18" s="583">
        <v>70</v>
      </c>
      <c r="S18" s="583"/>
      <c r="T18" s="584"/>
      <c r="U18" s="585">
        <v>0</v>
      </c>
      <c r="V18" s="583"/>
      <c r="W18" s="583"/>
      <c r="X18" s="583">
        <v>39</v>
      </c>
      <c r="Y18" s="583"/>
      <c r="Z18" s="586"/>
      <c r="AA18" s="578"/>
      <c r="AB18" s="583"/>
      <c r="AC18" s="583"/>
      <c r="AD18" s="583"/>
      <c r="AE18" s="583"/>
      <c r="AF18" s="584"/>
      <c r="AG18" s="585"/>
      <c r="AH18" s="583"/>
      <c r="AI18" s="583"/>
      <c r="AJ18" s="583"/>
      <c r="AK18" s="583"/>
      <c r="AL18" s="462"/>
      <c r="AN18" s="597"/>
      <c r="AP18" s="597"/>
      <c r="AR18" s="597"/>
    </row>
    <row r="19" spans="1:44" s="42" customFormat="1" ht="18.75" customHeight="1" thickBot="1">
      <c r="A19" s="442" t="s">
        <v>126</v>
      </c>
      <c r="B19" s="1064" t="s">
        <v>127</v>
      </c>
      <c r="C19" s="1034"/>
      <c r="D19" s="449" t="s">
        <v>216</v>
      </c>
      <c r="E19" s="442">
        <v>0</v>
      </c>
      <c r="F19" s="441">
        <v>3</v>
      </c>
      <c r="G19" s="456">
        <v>2</v>
      </c>
      <c r="H19" s="444">
        <v>827</v>
      </c>
      <c r="I19" s="441">
        <f>SUM(I20:I23)</f>
        <v>756</v>
      </c>
      <c r="J19" s="441">
        <f>SUM(J20:J22)</f>
        <v>0</v>
      </c>
      <c r="K19" s="441">
        <f>SUM(K20:K23)</f>
        <v>756</v>
      </c>
      <c r="L19" s="441">
        <f>SUM(L20:L23)</f>
        <v>588</v>
      </c>
      <c r="M19" s="441">
        <f>SUM(M20:M23)</f>
        <v>168</v>
      </c>
      <c r="N19" s="441"/>
      <c r="O19" s="441">
        <f>SUM(O20:O23)</f>
        <v>0</v>
      </c>
      <c r="P19" s="441">
        <f aca="true" t="shared" si="1" ref="P19:AR19">SUM(P20:P22)</f>
        <v>20</v>
      </c>
      <c r="Q19" s="441">
        <f t="shared" si="1"/>
        <v>0</v>
      </c>
      <c r="R19" s="441">
        <f t="shared" si="1"/>
        <v>213</v>
      </c>
      <c r="S19" s="441">
        <f t="shared" si="1"/>
        <v>26</v>
      </c>
      <c r="T19" s="441">
        <f t="shared" si="1"/>
        <v>0</v>
      </c>
      <c r="U19" s="441">
        <f aca="true" t="shared" si="2" ref="U19:Z19">SUM(U20:U23)</f>
        <v>335</v>
      </c>
      <c r="V19" s="441">
        <f t="shared" si="2"/>
        <v>80</v>
      </c>
      <c r="W19" s="441">
        <f t="shared" si="2"/>
        <v>0</v>
      </c>
      <c r="X19" s="441">
        <f t="shared" si="2"/>
        <v>421</v>
      </c>
      <c r="Y19" s="441">
        <f t="shared" si="2"/>
        <v>88</v>
      </c>
      <c r="Z19" s="441">
        <f t="shared" si="2"/>
        <v>0</v>
      </c>
      <c r="AA19" s="441">
        <f t="shared" si="1"/>
        <v>0</v>
      </c>
      <c r="AB19" s="441">
        <f t="shared" si="1"/>
        <v>0</v>
      </c>
      <c r="AC19" s="441">
        <f t="shared" si="1"/>
        <v>0</v>
      </c>
      <c r="AD19" s="441">
        <f t="shared" si="1"/>
        <v>0</v>
      </c>
      <c r="AE19" s="441">
        <f t="shared" si="1"/>
        <v>0</v>
      </c>
      <c r="AF19" s="441">
        <f t="shared" si="1"/>
        <v>0</v>
      </c>
      <c r="AG19" s="441">
        <f t="shared" si="1"/>
        <v>0</v>
      </c>
      <c r="AH19" s="441">
        <f t="shared" si="1"/>
        <v>0</v>
      </c>
      <c r="AI19" s="441">
        <f t="shared" si="1"/>
        <v>0</v>
      </c>
      <c r="AJ19" s="441">
        <f t="shared" si="1"/>
        <v>0</v>
      </c>
      <c r="AK19" s="441">
        <f t="shared" si="1"/>
        <v>0</v>
      </c>
      <c r="AL19" s="441">
        <f t="shared" si="1"/>
        <v>0</v>
      </c>
      <c r="AM19" s="949">
        <f t="shared" si="1"/>
        <v>0</v>
      </c>
      <c r="AN19" s="949">
        <f t="shared" si="1"/>
        <v>0</v>
      </c>
      <c r="AO19" s="949">
        <f t="shared" si="1"/>
        <v>0</v>
      </c>
      <c r="AP19" s="949">
        <f t="shared" si="1"/>
        <v>0</v>
      </c>
      <c r="AQ19" s="949">
        <f t="shared" si="1"/>
        <v>0</v>
      </c>
      <c r="AR19" s="949">
        <f t="shared" si="1"/>
        <v>0</v>
      </c>
    </row>
    <row r="20" spans="1:44" s="42" customFormat="1" ht="21.75" customHeight="1">
      <c r="A20" s="440" t="s">
        <v>128</v>
      </c>
      <c r="B20" s="1175" t="s">
        <v>209</v>
      </c>
      <c r="C20" s="1173"/>
      <c r="D20" s="450" t="s">
        <v>208</v>
      </c>
      <c r="E20" s="457"/>
      <c r="F20" s="440"/>
      <c r="G20" s="458">
        <v>1.2</v>
      </c>
      <c r="H20" s="445">
        <v>433</v>
      </c>
      <c r="I20" s="904">
        <v>234</v>
      </c>
      <c r="J20" s="569"/>
      <c r="K20" s="457">
        <v>234</v>
      </c>
      <c r="L20" s="440">
        <v>234</v>
      </c>
      <c r="M20" s="440"/>
      <c r="N20" s="569"/>
      <c r="O20" s="458"/>
      <c r="P20" s="445"/>
      <c r="Q20" s="440"/>
      <c r="R20" s="440">
        <v>158</v>
      </c>
      <c r="S20" s="440"/>
      <c r="T20" s="569"/>
      <c r="U20" s="457">
        <v>96</v>
      </c>
      <c r="V20" s="440"/>
      <c r="W20" s="440"/>
      <c r="X20" s="440">
        <v>138</v>
      </c>
      <c r="Y20" s="440"/>
      <c r="Z20" s="458"/>
      <c r="AA20" s="445"/>
      <c r="AB20" s="440"/>
      <c r="AC20" s="440"/>
      <c r="AD20" s="440"/>
      <c r="AE20" s="440"/>
      <c r="AF20" s="569"/>
      <c r="AG20" s="457"/>
      <c r="AH20" s="440"/>
      <c r="AI20" s="440"/>
      <c r="AJ20" s="440"/>
      <c r="AK20" s="440"/>
      <c r="AL20" s="569"/>
      <c r="AM20" s="594"/>
      <c r="AN20" s="594"/>
      <c r="AO20" s="594"/>
      <c r="AP20" s="594"/>
      <c r="AQ20" s="594"/>
      <c r="AR20" s="594"/>
    </row>
    <row r="21" spans="1:44" s="42" customFormat="1" ht="19.5" customHeight="1">
      <c r="A21" s="439" t="s">
        <v>129</v>
      </c>
      <c r="B21" s="1067" t="s">
        <v>298</v>
      </c>
      <c r="C21" s="1174"/>
      <c r="D21" s="448" t="s">
        <v>139</v>
      </c>
      <c r="E21" s="463"/>
      <c r="F21" s="943">
        <v>2</v>
      </c>
      <c r="G21" s="464"/>
      <c r="H21" s="451"/>
      <c r="I21" s="904">
        <v>117</v>
      </c>
      <c r="J21" s="571"/>
      <c r="K21" s="457">
        <v>117</v>
      </c>
      <c r="L21" s="439">
        <v>93</v>
      </c>
      <c r="M21" s="439">
        <v>24</v>
      </c>
      <c r="N21" s="571"/>
      <c r="O21" s="464"/>
      <c r="P21" s="451"/>
      <c r="Q21" s="439"/>
      <c r="R21" s="439"/>
      <c r="S21" s="439"/>
      <c r="T21" s="571"/>
      <c r="U21" s="463">
        <v>48</v>
      </c>
      <c r="V21" s="439">
        <v>12</v>
      </c>
      <c r="W21" s="439"/>
      <c r="X21" s="439">
        <v>69</v>
      </c>
      <c r="Y21" s="439">
        <v>12</v>
      </c>
      <c r="Z21" s="464"/>
      <c r="AA21" s="451"/>
      <c r="AB21" s="439"/>
      <c r="AC21" s="439"/>
      <c r="AD21" s="439"/>
      <c r="AE21" s="439"/>
      <c r="AF21" s="571"/>
      <c r="AG21" s="463"/>
      <c r="AH21" s="439"/>
      <c r="AI21" s="439"/>
      <c r="AJ21" s="439"/>
      <c r="AK21" s="439"/>
      <c r="AL21" s="571"/>
      <c r="AM21" s="594"/>
      <c r="AN21" s="594"/>
      <c r="AO21" s="594"/>
      <c r="AP21" s="594"/>
      <c r="AQ21" s="594"/>
      <c r="AR21" s="594"/>
    </row>
    <row r="22" spans="1:44" s="42" customFormat="1" ht="18.75" customHeight="1">
      <c r="A22" s="434" t="s">
        <v>130</v>
      </c>
      <c r="B22" s="1067" t="s">
        <v>202</v>
      </c>
      <c r="C22" s="1068"/>
      <c r="D22" s="917" t="s">
        <v>139</v>
      </c>
      <c r="E22" s="459"/>
      <c r="F22" s="434">
        <v>2</v>
      </c>
      <c r="G22" s="460"/>
      <c r="H22" s="446">
        <v>142</v>
      </c>
      <c r="I22" s="904">
        <v>100</v>
      </c>
      <c r="J22" s="570"/>
      <c r="K22" s="457">
        <v>100</v>
      </c>
      <c r="L22" s="434">
        <v>54</v>
      </c>
      <c r="M22" s="434">
        <v>46</v>
      </c>
      <c r="N22" s="570"/>
      <c r="O22" s="460"/>
      <c r="P22" s="446">
        <v>20</v>
      </c>
      <c r="Q22" s="434"/>
      <c r="R22" s="434">
        <v>55</v>
      </c>
      <c r="S22" s="434">
        <v>26</v>
      </c>
      <c r="T22" s="570"/>
      <c r="U22" s="459">
        <v>47</v>
      </c>
      <c r="V22" s="434">
        <v>20</v>
      </c>
      <c r="W22" s="434"/>
      <c r="X22" s="434">
        <v>53</v>
      </c>
      <c r="Y22" s="434">
        <v>26</v>
      </c>
      <c r="Z22" s="460"/>
      <c r="AA22" s="446"/>
      <c r="AB22" s="434"/>
      <c r="AC22" s="434"/>
      <c r="AD22" s="434"/>
      <c r="AE22" s="434"/>
      <c r="AF22" s="570"/>
      <c r="AG22" s="459"/>
      <c r="AH22" s="434"/>
      <c r="AI22" s="434"/>
      <c r="AJ22" s="434"/>
      <c r="AK22" s="434"/>
      <c r="AL22" s="570"/>
      <c r="AM22" s="594"/>
      <c r="AN22" s="594"/>
      <c r="AO22" s="594"/>
      <c r="AP22" s="594"/>
      <c r="AQ22" s="594"/>
      <c r="AR22" s="594"/>
    </row>
    <row r="23" spans="1:44" s="42" customFormat="1" ht="18.75" customHeight="1" thickBot="1">
      <c r="A23" s="914" t="s">
        <v>205</v>
      </c>
      <c r="B23" s="1062" t="s">
        <v>206</v>
      </c>
      <c r="C23" s="1063"/>
      <c r="D23" s="919" t="s">
        <v>139</v>
      </c>
      <c r="E23" s="434"/>
      <c r="F23" s="434">
        <v>2</v>
      </c>
      <c r="G23" s="122"/>
      <c r="H23" s="7"/>
      <c r="I23" s="915">
        <v>305</v>
      </c>
      <c r="J23" s="914"/>
      <c r="K23" s="914">
        <v>305</v>
      </c>
      <c r="L23" s="914">
        <v>207</v>
      </c>
      <c r="M23" s="461">
        <v>98</v>
      </c>
      <c r="N23" s="461"/>
      <c r="O23" s="912"/>
      <c r="P23" s="7"/>
      <c r="Q23" s="7"/>
      <c r="R23" s="7"/>
      <c r="S23" s="7"/>
      <c r="T23" s="7"/>
      <c r="U23" s="461">
        <v>144</v>
      </c>
      <c r="V23" s="461">
        <v>48</v>
      </c>
      <c r="W23" s="914"/>
      <c r="X23" s="434">
        <v>161</v>
      </c>
      <c r="Y23" s="461">
        <v>50</v>
      </c>
      <c r="Z23" s="461"/>
      <c r="AA23" s="461"/>
      <c r="AB23" s="7"/>
      <c r="AC23" s="461"/>
      <c r="AD23" s="914"/>
      <c r="AE23" s="914"/>
      <c r="AF23" s="914"/>
      <c r="AG23" s="914"/>
      <c r="AH23" s="914"/>
      <c r="AI23" s="914"/>
      <c r="AJ23" s="914"/>
      <c r="AK23" s="914"/>
      <c r="AL23" s="461"/>
      <c r="AM23" s="913"/>
      <c r="AN23" s="913"/>
      <c r="AO23" s="913"/>
      <c r="AP23" s="913"/>
      <c r="AR23" s="41"/>
    </row>
    <row r="24" spans="1:49" s="144" customFormat="1" ht="29.25" customHeight="1" thickBot="1">
      <c r="A24" s="468" t="s">
        <v>20</v>
      </c>
      <c r="B24" s="1056" t="s">
        <v>97</v>
      </c>
      <c r="C24" s="1057"/>
      <c r="D24" s="469" t="s">
        <v>149</v>
      </c>
      <c r="E24" s="920">
        <v>6</v>
      </c>
      <c r="F24" s="918">
        <v>8</v>
      </c>
      <c r="G24" s="471">
        <v>0</v>
      </c>
      <c r="H24" s="472"/>
      <c r="I24" s="916">
        <f>SUM(I25:I30)</f>
        <v>518</v>
      </c>
      <c r="J24" s="472">
        <f aca="true" t="shared" si="3" ref="J24:AR24">SUM(J25:J30)</f>
        <v>58</v>
      </c>
      <c r="K24" s="470">
        <f t="shared" si="3"/>
        <v>518</v>
      </c>
      <c r="L24" s="470">
        <f t="shared" si="3"/>
        <v>176</v>
      </c>
      <c r="M24" s="470">
        <f t="shared" si="3"/>
        <v>342</v>
      </c>
      <c r="N24" s="470"/>
      <c r="O24" s="470">
        <f t="shared" si="3"/>
        <v>58</v>
      </c>
      <c r="P24" s="470">
        <f t="shared" si="3"/>
        <v>0</v>
      </c>
      <c r="Q24" s="470">
        <f t="shared" si="3"/>
        <v>0</v>
      </c>
      <c r="R24" s="470">
        <f t="shared" si="3"/>
        <v>0</v>
      </c>
      <c r="S24" s="470">
        <f t="shared" si="3"/>
        <v>0</v>
      </c>
      <c r="T24" s="470">
        <f t="shared" si="3"/>
        <v>0</v>
      </c>
      <c r="U24" s="470">
        <f t="shared" si="3"/>
        <v>0</v>
      </c>
      <c r="V24" s="470">
        <f t="shared" si="3"/>
        <v>0</v>
      </c>
      <c r="W24" s="916">
        <f t="shared" si="3"/>
        <v>0</v>
      </c>
      <c r="X24" s="921">
        <f t="shared" si="3"/>
        <v>0</v>
      </c>
      <c r="Y24" s="470">
        <f t="shared" si="3"/>
        <v>0</v>
      </c>
      <c r="Z24" s="470">
        <f t="shared" si="3"/>
        <v>0</v>
      </c>
      <c r="AA24" s="470">
        <f t="shared" si="3"/>
        <v>106</v>
      </c>
      <c r="AB24" s="470">
        <f t="shared" si="3"/>
        <v>58</v>
      </c>
      <c r="AC24" s="470">
        <f t="shared" si="3"/>
        <v>0</v>
      </c>
      <c r="AD24" s="470">
        <f t="shared" si="3"/>
        <v>60</v>
      </c>
      <c r="AE24" s="470">
        <f t="shared" si="3"/>
        <v>60</v>
      </c>
      <c r="AF24" s="470">
        <f t="shared" si="3"/>
        <v>0</v>
      </c>
      <c r="AG24" s="470">
        <f t="shared" si="3"/>
        <v>66</v>
      </c>
      <c r="AH24" s="916">
        <f t="shared" si="3"/>
        <v>66</v>
      </c>
      <c r="AI24" s="472">
        <f t="shared" si="3"/>
        <v>0</v>
      </c>
      <c r="AJ24" s="470">
        <f t="shared" si="3"/>
        <v>114</v>
      </c>
      <c r="AK24" s="916">
        <f t="shared" si="3"/>
        <v>66</v>
      </c>
      <c r="AL24" s="472">
        <f t="shared" si="3"/>
        <v>0</v>
      </c>
      <c r="AM24" s="470">
        <f t="shared" si="3"/>
        <v>80</v>
      </c>
      <c r="AN24" s="470">
        <f t="shared" si="3"/>
        <v>40</v>
      </c>
      <c r="AO24" s="470">
        <f t="shared" si="3"/>
        <v>0</v>
      </c>
      <c r="AP24" s="470">
        <f t="shared" si="3"/>
        <v>92</v>
      </c>
      <c r="AQ24" s="470">
        <f t="shared" si="3"/>
        <v>52</v>
      </c>
      <c r="AR24" s="470">
        <f t="shared" si="3"/>
        <v>0</v>
      </c>
      <c r="AS24" s="145"/>
      <c r="AT24" s="23"/>
      <c r="AU24" s="25"/>
      <c r="AV24" s="18"/>
      <c r="AW24" s="146"/>
    </row>
    <row r="25" spans="1:49" s="144" customFormat="1" ht="22.5" customHeight="1">
      <c r="A25" s="465" t="s">
        <v>98</v>
      </c>
      <c r="B25" s="1058" t="s">
        <v>21</v>
      </c>
      <c r="C25" s="1059"/>
      <c r="D25" s="466" t="s">
        <v>139</v>
      </c>
      <c r="E25" s="587"/>
      <c r="F25" s="383">
        <v>6</v>
      </c>
      <c r="G25" s="588"/>
      <c r="H25" s="467"/>
      <c r="I25" s="383">
        <v>48</v>
      </c>
      <c r="J25" s="383">
        <v>6</v>
      </c>
      <c r="K25" s="383">
        <f>L25+M25+H25</f>
        <v>48</v>
      </c>
      <c r="L25" s="383">
        <v>48</v>
      </c>
      <c r="M25" s="383"/>
      <c r="N25" s="618"/>
      <c r="O25" s="618">
        <v>6</v>
      </c>
      <c r="P25" s="385"/>
      <c r="Q25" s="256"/>
      <c r="R25" s="256"/>
      <c r="S25" s="256"/>
      <c r="T25" s="256"/>
      <c r="U25" s="619"/>
      <c r="V25" s="620"/>
      <c r="W25" s="620"/>
      <c r="X25" s="620"/>
      <c r="Y25" s="620"/>
      <c r="Z25" s="621"/>
      <c r="AA25" s="622"/>
      <c r="AB25" s="256"/>
      <c r="AC25" s="256"/>
      <c r="AD25" s="256"/>
      <c r="AE25" s="256"/>
      <c r="AF25" s="623"/>
      <c r="AG25" s="385"/>
      <c r="AH25" s="623"/>
      <c r="AI25" s="623"/>
      <c r="AJ25" s="256">
        <v>48</v>
      </c>
      <c r="AK25" s="624"/>
      <c r="AL25" s="625"/>
      <c r="AM25" s="626"/>
      <c r="AN25" s="627"/>
      <c r="AO25" s="626"/>
      <c r="AP25" s="627"/>
      <c r="AQ25" s="626"/>
      <c r="AR25" s="628"/>
      <c r="AS25" s="24"/>
      <c r="AT25" s="23"/>
      <c r="AU25" s="25"/>
      <c r="AV25" s="18"/>
      <c r="AW25" s="143"/>
    </row>
    <row r="26" spans="1:49" s="144" customFormat="1" ht="22.5" customHeight="1">
      <c r="A26" s="227" t="s">
        <v>22</v>
      </c>
      <c r="B26" s="1060" t="s">
        <v>17</v>
      </c>
      <c r="C26" s="1061"/>
      <c r="D26" s="253" t="s">
        <v>139</v>
      </c>
      <c r="E26" s="589"/>
      <c r="F26" s="43">
        <v>3</v>
      </c>
      <c r="G26" s="590"/>
      <c r="H26" s="31"/>
      <c r="I26" s="34">
        <v>48</v>
      </c>
      <c r="J26" s="318">
        <v>6</v>
      </c>
      <c r="K26" s="34">
        <v>48</v>
      </c>
      <c r="L26" s="318">
        <v>48</v>
      </c>
      <c r="M26" s="34"/>
      <c r="N26" s="902"/>
      <c r="O26" s="254">
        <v>6</v>
      </c>
      <c r="P26" s="125"/>
      <c r="Q26" s="37"/>
      <c r="R26" s="37"/>
      <c r="S26" s="37"/>
      <c r="T26" s="37"/>
      <c r="U26" s="125"/>
      <c r="V26" s="192"/>
      <c r="W26" s="192"/>
      <c r="X26" s="192"/>
      <c r="Y26" s="192"/>
      <c r="Z26" s="194"/>
      <c r="AA26" s="283">
        <v>48</v>
      </c>
      <c r="AB26" s="37"/>
      <c r="AC26" s="37"/>
      <c r="AD26" s="37"/>
      <c r="AE26" s="37"/>
      <c r="AF26" s="629"/>
      <c r="AG26" s="275"/>
      <c r="AH26" s="285"/>
      <c r="AI26" s="285"/>
      <c r="AJ26" s="32"/>
      <c r="AK26" s="302"/>
      <c r="AL26" s="321"/>
      <c r="AM26" s="642"/>
      <c r="AN26" s="644"/>
      <c r="AO26" s="630"/>
      <c r="AP26" s="631"/>
      <c r="AQ26" s="630"/>
      <c r="AR26" s="523"/>
      <c r="AS26" s="24"/>
      <c r="AT26" s="29"/>
      <c r="AU26" s="25"/>
      <c r="AV26" s="18"/>
      <c r="AW26" s="143"/>
    </row>
    <row r="27" spans="1:49" s="144" customFormat="1" ht="31.5" customHeight="1">
      <c r="A27" s="227" t="s">
        <v>82</v>
      </c>
      <c r="B27" s="1060" t="s">
        <v>215</v>
      </c>
      <c r="C27" s="1061"/>
      <c r="D27" s="253" t="s">
        <v>217</v>
      </c>
      <c r="E27" s="950">
        <v>357</v>
      </c>
      <c r="F27" s="728">
        <v>468</v>
      </c>
      <c r="G27" s="591" t="s">
        <v>0</v>
      </c>
      <c r="H27" s="31" t="s">
        <v>0</v>
      </c>
      <c r="I27" s="34">
        <v>172</v>
      </c>
      <c r="J27" s="318">
        <v>18</v>
      </c>
      <c r="K27" s="34">
        <v>172</v>
      </c>
      <c r="L27" s="43">
        <v>0</v>
      </c>
      <c r="M27" s="43">
        <v>172</v>
      </c>
      <c r="N27" s="225"/>
      <c r="O27" s="254">
        <v>18</v>
      </c>
      <c r="P27" s="125"/>
      <c r="Q27" s="37"/>
      <c r="R27" s="37"/>
      <c r="S27" s="37"/>
      <c r="T27" s="37"/>
      <c r="U27" s="273"/>
      <c r="V27" s="35"/>
      <c r="W27" s="35"/>
      <c r="X27" s="33"/>
      <c r="Y27" s="33"/>
      <c r="Z27" s="274"/>
      <c r="AA27" s="283">
        <v>30</v>
      </c>
      <c r="AB27" s="37">
        <v>30</v>
      </c>
      <c r="AC27" s="37"/>
      <c r="AD27" s="632">
        <v>30</v>
      </c>
      <c r="AE27" s="632">
        <v>30</v>
      </c>
      <c r="AF27" s="284"/>
      <c r="AG27" s="275">
        <v>34</v>
      </c>
      <c r="AH27" s="275">
        <v>34</v>
      </c>
      <c r="AI27" s="285"/>
      <c r="AJ27" s="32">
        <v>34</v>
      </c>
      <c r="AK27" s="32">
        <v>34</v>
      </c>
      <c r="AL27" s="285"/>
      <c r="AM27" s="523">
        <v>16</v>
      </c>
      <c r="AN27" s="523">
        <v>16</v>
      </c>
      <c r="AO27" s="630"/>
      <c r="AP27" s="631">
        <v>28</v>
      </c>
      <c r="AQ27" s="630">
        <v>28</v>
      </c>
      <c r="AR27" s="633"/>
      <c r="AS27" s="24"/>
      <c r="AT27" s="30"/>
      <c r="AU27" s="25"/>
      <c r="AV27" s="18"/>
      <c r="AW27" s="143"/>
    </row>
    <row r="28" spans="1:49" s="144" customFormat="1" ht="32.25" customHeight="1">
      <c r="A28" s="227" t="s">
        <v>83</v>
      </c>
      <c r="B28" s="1060" t="s">
        <v>237</v>
      </c>
      <c r="C28" s="1061"/>
      <c r="D28" s="253" t="s">
        <v>218</v>
      </c>
      <c r="E28" s="950">
        <v>34567</v>
      </c>
      <c r="F28" s="956">
        <v>8</v>
      </c>
      <c r="G28" s="591"/>
      <c r="H28" s="31">
        <v>0</v>
      </c>
      <c r="I28" s="34">
        <v>160</v>
      </c>
      <c r="J28" s="318">
        <v>16</v>
      </c>
      <c r="K28" s="34">
        <v>160</v>
      </c>
      <c r="L28" s="318"/>
      <c r="M28" s="43">
        <v>160</v>
      </c>
      <c r="N28" s="225"/>
      <c r="O28" s="254">
        <v>16</v>
      </c>
      <c r="P28" s="125"/>
      <c r="Q28" s="37"/>
      <c r="R28" s="37"/>
      <c r="S28" s="37"/>
      <c r="T28" s="37"/>
      <c r="U28" s="273"/>
      <c r="V28" s="35"/>
      <c r="W28" s="35"/>
      <c r="X28" s="33"/>
      <c r="Y28" s="33"/>
      <c r="Z28" s="274"/>
      <c r="AA28" s="283">
        <v>28</v>
      </c>
      <c r="AB28" s="37">
        <v>28</v>
      </c>
      <c r="AC28" s="37"/>
      <c r="AD28" s="35">
        <v>30</v>
      </c>
      <c r="AE28" s="35">
        <v>30</v>
      </c>
      <c r="AF28" s="284"/>
      <c r="AG28" s="267">
        <v>32</v>
      </c>
      <c r="AH28" s="267">
        <v>32</v>
      </c>
      <c r="AI28" s="225"/>
      <c r="AJ28" s="32">
        <v>32</v>
      </c>
      <c r="AK28" s="32">
        <v>32</v>
      </c>
      <c r="AL28" s="321"/>
      <c r="AM28" s="948">
        <v>14</v>
      </c>
      <c r="AN28" s="523">
        <v>14</v>
      </c>
      <c r="AO28" s="630"/>
      <c r="AP28" s="631">
        <v>24</v>
      </c>
      <c r="AQ28" s="630">
        <v>24</v>
      </c>
      <c r="AR28" s="523"/>
      <c r="AS28" s="24"/>
      <c r="AT28" s="30"/>
      <c r="AU28" s="25"/>
      <c r="AV28" s="18"/>
      <c r="AW28" s="143"/>
    </row>
    <row r="29" spans="1:49" s="144" customFormat="1" ht="27.75" customHeight="1">
      <c r="A29" s="727" t="s">
        <v>154</v>
      </c>
      <c r="B29" s="1060" t="s">
        <v>155</v>
      </c>
      <c r="C29" s="1061"/>
      <c r="D29" s="253" t="s">
        <v>139</v>
      </c>
      <c r="E29" s="592"/>
      <c r="F29" s="957">
        <v>8</v>
      </c>
      <c r="G29" s="593"/>
      <c r="H29" s="474"/>
      <c r="I29" s="259">
        <v>40</v>
      </c>
      <c r="J29" s="270">
        <v>6</v>
      </c>
      <c r="K29" s="259">
        <v>40</v>
      </c>
      <c r="L29" s="270">
        <v>40</v>
      </c>
      <c r="M29" s="269"/>
      <c r="N29" s="640"/>
      <c r="O29" s="634">
        <v>6</v>
      </c>
      <c r="P29" s="635"/>
      <c r="Q29" s="636"/>
      <c r="R29" s="636"/>
      <c r="S29" s="636"/>
      <c r="T29" s="636"/>
      <c r="U29" s="637"/>
      <c r="V29" s="638"/>
      <c r="W29" s="638"/>
      <c r="X29" s="503"/>
      <c r="Y29" s="503"/>
      <c r="Z29" s="282"/>
      <c r="AA29" s="639"/>
      <c r="AB29" s="636"/>
      <c r="AC29" s="636"/>
      <c r="AD29" s="638"/>
      <c r="AE29" s="638"/>
      <c r="AF29" s="280"/>
      <c r="AG29" s="268"/>
      <c r="AH29" s="640"/>
      <c r="AI29" s="640"/>
      <c r="AJ29" s="641"/>
      <c r="AK29" s="642"/>
      <c r="AL29" s="643"/>
      <c r="AM29" s="642"/>
      <c r="AN29" s="633"/>
      <c r="AO29" s="642"/>
      <c r="AP29" s="644">
        <v>40</v>
      </c>
      <c r="AQ29" s="642"/>
      <c r="AR29" s="633"/>
      <c r="AS29" s="24"/>
      <c r="AT29" s="30"/>
      <c r="AU29" s="25"/>
      <c r="AV29" s="18"/>
      <c r="AW29" s="143"/>
    </row>
    <row r="30" spans="1:49" s="144" customFormat="1" ht="22.5" customHeight="1" thickBot="1">
      <c r="A30" s="977" t="s">
        <v>264</v>
      </c>
      <c r="B30" s="1047" t="s">
        <v>81</v>
      </c>
      <c r="C30" s="1048"/>
      <c r="D30" s="473" t="s">
        <v>139</v>
      </c>
      <c r="E30" s="592"/>
      <c r="F30" s="269">
        <v>7</v>
      </c>
      <c r="G30" s="593"/>
      <c r="H30" s="474"/>
      <c r="I30" s="259">
        <v>50</v>
      </c>
      <c r="J30" s="270">
        <v>6</v>
      </c>
      <c r="K30" s="259">
        <v>50</v>
      </c>
      <c r="L30" s="270">
        <v>40</v>
      </c>
      <c r="M30" s="269">
        <v>10</v>
      </c>
      <c r="N30" s="640"/>
      <c r="O30" s="634">
        <v>6</v>
      </c>
      <c r="P30" s="635"/>
      <c r="Q30" s="636"/>
      <c r="R30" s="636"/>
      <c r="S30" s="636"/>
      <c r="T30" s="636"/>
      <c r="U30" s="637"/>
      <c r="V30" s="638"/>
      <c r="W30" s="638"/>
      <c r="X30" s="503"/>
      <c r="Y30" s="503"/>
      <c r="Z30" s="282"/>
      <c r="AA30" s="639"/>
      <c r="AB30" s="636"/>
      <c r="AC30" s="636"/>
      <c r="AD30" s="638"/>
      <c r="AE30" s="638"/>
      <c r="AF30" s="280"/>
      <c r="AG30" s="268"/>
      <c r="AH30" s="640"/>
      <c r="AI30" s="640"/>
      <c r="AJ30" s="641"/>
      <c r="AK30" s="642"/>
      <c r="AL30" s="643"/>
      <c r="AM30" s="642">
        <v>50</v>
      </c>
      <c r="AN30" s="644">
        <v>10</v>
      </c>
      <c r="AO30" s="642"/>
      <c r="AP30" s="644"/>
      <c r="AQ30" s="642"/>
      <c r="AR30" s="633"/>
      <c r="AS30" s="24"/>
      <c r="AT30" s="30"/>
      <c r="AU30" s="25"/>
      <c r="AV30" s="18"/>
      <c r="AW30" s="143"/>
    </row>
    <row r="31" spans="1:49" s="148" customFormat="1" ht="30.75" customHeight="1" thickBot="1">
      <c r="A31" s="496" t="s">
        <v>23</v>
      </c>
      <c r="B31" s="1049" t="s">
        <v>99</v>
      </c>
      <c r="C31" s="1050"/>
      <c r="D31" s="497" t="s">
        <v>145</v>
      </c>
      <c r="E31" s="498">
        <v>0</v>
      </c>
      <c r="F31" s="499">
        <v>2</v>
      </c>
      <c r="G31" s="471">
        <v>1</v>
      </c>
      <c r="H31" s="500"/>
      <c r="I31" s="501">
        <f>SUM(I32:I34)</f>
        <v>182</v>
      </c>
      <c r="J31" s="501">
        <f aca="true" t="shared" si="4" ref="J31:AR31">SUM(J32:J34)</f>
        <v>20</v>
      </c>
      <c r="K31" s="501">
        <f t="shared" si="4"/>
        <v>182</v>
      </c>
      <c r="L31" s="501">
        <f t="shared" si="4"/>
        <v>106</v>
      </c>
      <c r="M31" s="501">
        <f t="shared" si="4"/>
        <v>76</v>
      </c>
      <c r="N31" s="501"/>
      <c r="O31" s="501">
        <f t="shared" si="4"/>
        <v>20</v>
      </c>
      <c r="P31" s="501">
        <f t="shared" si="4"/>
        <v>0</v>
      </c>
      <c r="Q31" s="501">
        <f t="shared" si="4"/>
        <v>0</v>
      </c>
      <c r="R31" s="501">
        <f t="shared" si="4"/>
        <v>0</v>
      </c>
      <c r="S31" s="501">
        <f t="shared" si="4"/>
        <v>0</v>
      </c>
      <c r="T31" s="501">
        <f t="shared" si="4"/>
        <v>0</v>
      </c>
      <c r="U31" s="501">
        <f t="shared" si="4"/>
        <v>0</v>
      </c>
      <c r="V31" s="501">
        <f t="shared" si="4"/>
        <v>0</v>
      </c>
      <c r="W31" s="501">
        <f t="shared" si="4"/>
        <v>0</v>
      </c>
      <c r="X31" s="501">
        <f t="shared" si="4"/>
        <v>0</v>
      </c>
      <c r="Y31" s="501">
        <f t="shared" si="4"/>
        <v>0</v>
      </c>
      <c r="Z31" s="501">
        <f t="shared" si="4"/>
        <v>0</v>
      </c>
      <c r="AA31" s="501">
        <f t="shared" si="4"/>
        <v>136</v>
      </c>
      <c r="AB31" s="501">
        <f t="shared" si="4"/>
        <v>52</v>
      </c>
      <c r="AC31" s="501">
        <f t="shared" si="4"/>
        <v>0</v>
      </c>
      <c r="AD31" s="501">
        <f t="shared" si="4"/>
        <v>46</v>
      </c>
      <c r="AE31" s="501">
        <f t="shared" si="4"/>
        <v>24</v>
      </c>
      <c r="AF31" s="501">
        <f t="shared" si="4"/>
        <v>0</v>
      </c>
      <c r="AG31" s="501">
        <f t="shared" si="4"/>
        <v>0</v>
      </c>
      <c r="AH31" s="501">
        <f t="shared" si="4"/>
        <v>0</v>
      </c>
      <c r="AI31" s="501">
        <f t="shared" si="4"/>
        <v>0</v>
      </c>
      <c r="AJ31" s="501">
        <f t="shared" si="4"/>
        <v>0</v>
      </c>
      <c r="AK31" s="501">
        <f t="shared" si="4"/>
        <v>0</v>
      </c>
      <c r="AL31" s="501">
        <f t="shared" si="4"/>
        <v>0</v>
      </c>
      <c r="AM31" s="501">
        <f t="shared" si="4"/>
        <v>0</v>
      </c>
      <c r="AN31" s="501">
        <f t="shared" si="4"/>
        <v>0</v>
      </c>
      <c r="AO31" s="501">
        <f t="shared" si="4"/>
        <v>0</v>
      </c>
      <c r="AP31" s="501">
        <f t="shared" si="4"/>
        <v>0</v>
      </c>
      <c r="AQ31" s="501">
        <f t="shared" si="4"/>
        <v>0</v>
      </c>
      <c r="AR31" s="501">
        <f t="shared" si="4"/>
        <v>0</v>
      </c>
      <c r="AS31" s="155"/>
      <c r="AT31" s="154"/>
      <c r="AU31" s="151"/>
      <c r="AV31" s="147"/>
      <c r="AW31" s="156"/>
    </row>
    <row r="32" spans="1:49" s="144" customFormat="1" ht="24.75" customHeight="1">
      <c r="A32" s="928" t="s">
        <v>24</v>
      </c>
      <c r="B32" s="1051" t="s">
        <v>19</v>
      </c>
      <c r="C32" s="1030"/>
      <c r="D32" s="466" t="s">
        <v>139</v>
      </c>
      <c r="E32" s="271"/>
      <c r="F32" s="272">
        <v>3</v>
      </c>
      <c r="G32" s="645"/>
      <c r="H32" s="484" t="s">
        <v>0</v>
      </c>
      <c r="I32" s="383">
        <v>54</v>
      </c>
      <c r="J32" s="485">
        <v>6</v>
      </c>
      <c r="K32" s="383">
        <v>54</v>
      </c>
      <c r="L32" s="486">
        <v>30</v>
      </c>
      <c r="M32" s="487">
        <v>24</v>
      </c>
      <c r="N32" s="487"/>
      <c r="O32" s="488">
        <v>6</v>
      </c>
      <c r="P32" s="489"/>
      <c r="Q32" s="490"/>
      <c r="R32" s="490"/>
      <c r="S32" s="490"/>
      <c r="T32" s="490"/>
      <c r="U32" s="491"/>
      <c r="V32" s="492"/>
      <c r="W32" s="492"/>
      <c r="X32" s="493"/>
      <c r="Y32" s="493"/>
      <c r="Z32" s="494"/>
      <c r="AA32" s="519">
        <v>54</v>
      </c>
      <c r="AB32" s="173">
        <v>24</v>
      </c>
      <c r="AC32" s="490"/>
      <c r="AD32" s="492"/>
      <c r="AE32" s="492"/>
      <c r="AF32" s="495"/>
      <c r="AG32" s="482"/>
      <c r="AH32" s="330"/>
      <c r="AI32" s="330"/>
      <c r="AJ32" s="331"/>
      <c r="AK32" s="332"/>
      <c r="AL32" s="483"/>
      <c r="AM32" s="610"/>
      <c r="AN32" s="611"/>
      <c r="AO32" s="610"/>
      <c r="AP32" s="611"/>
      <c r="AQ32" s="610"/>
      <c r="AR32" s="601"/>
      <c r="AS32" s="24"/>
      <c r="AT32" s="30"/>
      <c r="AU32" s="25"/>
      <c r="AV32" s="18"/>
      <c r="AW32" s="143"/>
    </row>
    <row r="33" spans="1:49" s="144" customFormat="1" ht="24.75" customHeight="1">
      <c r="A33" s="929" t="s">
        <v>25</v>
      </c>
      <c r="B33" s="1052" t="s">
        <v>84</v>
      </c>
      <c r="C33" s="1014"/>
      <c r="D33" s="253" t="s">
        <v>219</v>
      </c>
      <c r="E33" s="275"/>
      <c r="F33" s="32"/>
      <c r="G33" s="321">
        <v>4</v>
      </c>
      <c r="H33" s="39"/>
      <c r="I33" s="34">
        <v>92</v>
      </c>
      <c r="J33" s="33">
        <v>10</v>
      </c>
      <c r="K33" s="34">
        <v>92</v>
      </c>
      <c r="L33" s="43">
        <v>46</v>
      </c>
      <c r="M33" s="254">
        <v>46</v>
      </c>
      <c r="N33" s="254"/>
      <c r="O33" s="36">
        <v>10</v>
      </c>
      <c r="P33" s="123"/>
      <c r="Q33" s="26"/>
      <c r="R33" s="26"/>
      <c r="S33" s="26"/>
      <c r="T33" s="26"/>
      <c r="U33" s="260"/>
      <c r="V33" s="261"/>
      <c r="W33" s="261"/>
      <c r="X33" s="262"/>
      <c r="Y33" s="262"/>
      <c r="Z33" s="263"/>
      <c r="AA33" s="283">
        <v>46</v>
      </c>
      <c r="AB33" s="37">
        <v>22</v>
      </c>
      <c r="AC33" s="26"/>
      <c r="AD33" s="35">
        <v>46</v>
      </c>
      <c r="AE33" s="35">
        <v>24</v>
      </c>
      <c r="AF33" s="264"/>
      <c r="AG33" s="126"/>
      <c r="AH33" s="265"/>
      <c r="AI33" s="265"/>
      <c r="AJ33" s="27"/>
      <c r="AK33" s="266"/>
      <c r="AL33" s="127"/>
      <c r="AM33" s="28"/>
      <c r="AN33" s="598"/>
      <c r="AO33" s="28"/>
      <c r="AP33" s="598"/>
      <c r="AQ33" s="28"/>
      <c r="AR33" s="609"/>
      <c r="AS33" s="24"/>
      <c r="AT33" s="30"/>
      <c r="AU33" s="25"/>
      <c r="AV33" s="18"/>
      <c r="AW33" s="143"/>
    </row>
    <row r="34" spans="1:49" s="144" customFormat="1" ht="28.5" customHeight="1" thickBot="1">
      <c r="A34" s="930" t="s">
        <v>85</v>
      </c>
      <c r="B34" s="1053" t="s">
        <v>156</v>
      </c>
      <c r="C34" s="1024"/>
      <c r="D34" s="473" t="s">
        <v>139</v>
      </c>
      <c r="E34" s="646"/>
      <c r="F34" s="641">
        <v>3</v>
      </c>
      <c r="G34" s="643"/>
      <c r="H34" s="502"/>
      <c r="I34" s="259">
        <v>36</v>
      </c>
      <c r="J34" s="503">
        <v>4</v>
      </c>
      <c r="K34" s="259">
        <v>36</v>
      </c>
      <c r="L34" s="269">
        <v>30</v>
      </c>
      <c r="M34" s="269">
        <v>6</v>
      </c>
      <c r="N34" s="640"/>
      <c r="O34" s="504">
        <v>4</v>
      </c>
      <c r="P34" s="475"/>
      <c r="Q34" s="476"/>
      <c r="R34" s="476"/>
      <c r="S34" s="476"/>
      <c r="T34" s="476"/>
      <c r="U34" s="477"/>
      <c r="V34" s="478"/>
      <c r="W34" s="478"/>
      <c r="X34" s="479"/>
      <c r="Y34" s="479"/>
      <c r="Z34" s="480"/>
      <c r="AA34" s="639">
        <v>36</v>
      </c>
      <c r="AB34" s="636">
        <v>6</v>
      </c>
      <c r="AC34" s="476"/>
      <c r="AD34" s="478"/>
      <c r="AE34" s="478"/>
      <c r="AF34" s="481"/>
      <c r="AG34" s="646"/>
      <c r="AH34" s="647"/>
      <c r="AI34" s="505"/>
      <c r="AJ34" s="641"/>
      <c r="AK34" s="709"/>
      <c r="AL34" s="131"/>
      <c r="AM34" s="329"/>
      <c r="AN34" s="612"/>
      <c r="AO34" s="329"/>
      <c r="AP34" s="612"/>
      <c r="AQ34" s="329"/>
      <c r="AR34" s="601"/>
      <c r="AS34" s="24"/>
      <c r="AT34" s="30"/>
      <c r="AU34" s="25"/>
      <c r="AV34" s="18"/>
      <c r="AW34" s="143"/>
    </row>
    <row r="35" spans="1:44" s="153" customFormat="1" ht="29.25" customHeight="1" thickBot="1">
      <c r="A35" s="931" t="s">
        <v>26</v>
      </c>
      <c r="B35" s="1054" t="s">
        <v>27</v>
      </c>
      <c r="C35" s="1055"/>
      <c r="D35" s="506" t="s">
        <v>256</v>
      </c>
      <c r="E35" s="507">
        <v>0</v>
      </c>
      <c r="F35" s="508">
        <v>20</v>
      </c>
      <c r="G35" s="509">
        <v>13</v>
      </c>
      <c r="H35" s="715"/>
      <c r="I35" s="905">
        <f aca="true" t="shared" si="5" ref="I35:N35">I36+I49</f>
        <v>3224</v>
      </c>
      <c r="J35" s="510">
        <f t="shared" si="5"/>
        <v>222</v>
      </c>
      <c r="K35" s="510">
        <f t="shared" si="5"/>
        <v>3224</v>
      </c>
      <c r="L35" s="510">
        <f t="shared" si="5"/>
        <v>1456</v>
      </c>
      <c r="M35" s="510">
        <f t="shared" si="5"/>
        <v>792</v>
      </c>
      <c r="N35" s="903">
        <f t="shared" si="5"/>
        <v>40</v>
      </c>
      <c r="O35" s="717">
        <f aca="true" t="shared" si="6" ref="O35:AR35">O36+O49</f>
        <v>222</v>
      </c>
      <c r="P35" s="716" t="e">
        <f t="shared" si="6"/>
        <v>#REF!</v>
      </c>
      <c r="Q35" s="510" t="e">
        <f t="shared" si="6"/>
        <v>#REF!</v>
      </c>
      <c r="R35" s="510" t="e">
        <f t="shared" si="6"/>
        <v>#REF!</v>
      </c>
      <c r="S35" s="510" t="e">
        <f t="shared" si="6"/>
        <v>#REF!</v>
      </c>
      <c r="T35" s="510" t="e">
        <f t="shared" si="6"/>
        <v>#REF!</v>
      </c>
      <c r="U35" s="510">
        <f t="shared" si="6"/>
        <v>0</v>
      </c>
      <c r="V35" s="510">
        <f t="shared" si="6"/>
        <v>0</v>
      </c>
      <c r="W35" s="510">
        <f t="shared" si="6"/>
        <v>0</v>
      </c>
      <c r="X35" s="510">
        <f t="shared" si="6"/>
        <v>0</v>
      </c>
      <c r="Y35" s="510">
        <f t="shared" si="6"/>
        <v>0</v>
      </c>
      <c r="Z35" s="510">
        <f t="shared" si="6"/>
        <v>0</v>
      </c>
      <c r="AA35" s="510">
        <f t="shared" si="6"/>
        <v>370</v>
      </c>
      <c r="AB35" s="510">
        <f t="shared" si="6"/>
        <v>180</v>
      </c>
      <c r="AC35" s="510">
        <f t="shared" si="6"/>
        <v>0</v>
      </c>
      <c r="AD35" s="510">
        <f t="shared" si="6"/>
        <v>542</v>
      </c>
      <c r="AE35" s="510">
        <f t="shared" si="6"/>
        <v>400</v>
      </c>
      <c r="AF35" s="510">
        <f t="shared" si="6"/>
        <v>0</v>
      </c>
      <c r="AG35" s="510">
        <f t="shared" si="6"/>
        <v>402</v>
      </c>
      <c r="AH35" s="510">
        <f t="shared" si="6"/>
        <v>240</v>
      </c>
      <c r="AI35" s="510">
        <f t="shared" si="6"/>
        <v>0</v>
      </c>
      <c r="AJ35" s="510">
        <f t="shared" si="6"/>
        <v>462</v>
      </c>
      <c r="AK35" s="510">
        <f t="shared" si="6"/>
        <v>434</v>
      </c>
      <c r="AL35" s="510">
        <f t="shared" si="6"/>
        <v>20</v>
      </c>
      <c r="AM35" s="510">
        <f t="shared" si="6"/>
        <v>352</v>
      </c>
      <c r="AN35" s="510">
        <f t="shared" si="6"/>
        <v>224</v>
      </c>
      <c r="AO35" s="510">
        <f t="shared" si="6"/>
        <v>20</v>
      </c>
      <c r="AP35" s="510">
        <f t="shared" si="6"/>
        <v>160</v>
      </c>
      <c r="AQ35" s="510">
        <f t="shared" si="6"/>
        <v>250</v>
      </c>
      <c r="AR35" s="510">
        <f t="shared" si="6"/>
        <v>0</v>
      </c>
    </row>
    <row r="36" spans="1:49" s="745" customFormat="1" ht="32.25" customHeight="1" thickBot="1">
      <c r="A36" s="932" t="s">
        <v>28</v>
      </c>
      <c r="B36" s="1045" t="s">
        <v>29</v>
      </c>
      <c r="C36" s="1011"/>
      <c r="D36" s="734" t="s">
        <v>255</v>
      </c>
      <c r="E36" s="735">
        <v>0</v>
      </c>
      <c r="F36" s="736">
        <v>11</v>
      </c>
      <c r="G36" s="737">
        <v>1</v>
      </c>
      <c r="H36" s="738"/>
      <c r="I36" s="735">
        <f aca="true" t="shared" si="7" ref="I36:N36">SUM(I37:I48)</f>
        <v>1028</v>
      </c>
      <c r="J36" s="735">
        <f t="shared" si="7"/>
        <v>86</v>
      </c>
      <c r="K36" s="735">
        <f t="shared" si="7"/>
        <v>1028</v>
      </c>
      <c r="L36" s="735">
        <f t="shared" si="7"/>
        <v>556</v>
      </c>
      <c r="M36" s="735">
        <f t="shared" si="7"/>
        <v>472</v>
      </c>
      <c r="N36" s="735">
        <f t="shared" si="7"/>
        <v>0</v>
      </c>
      <c r="O36" s="737">
        <f aca="true" t="shared" si="8" ref="O36:AR36">SUM(O37:O48)</f>
        <v>86</v>
      </c>
      <c r="P36" s="739">
        <f t="shared" si="8"/>
        <v>0</v>
      </c>
      <c r="Q36" s="736">
        <f t="shared" si="8"/>
        <v>0</v>
      </c>
      <c r="R36" s="736">
        <f t="shared" si="8"/>
        <v>0</v>
      </c>
      <c r="S36" s="736">
        <f t="shared" si="8"/>
        <v>0</v>
      </c>
      <c r="T36" s="736">
        <f t="shared" si="8"/>
        <v>0</v>
      </c>
      <c r="U36" s="736">
        <f t="shared" si="8"/>
        <v>0</v>
      </c>
      <c r="V36" s="736">
        <f t="shared" si="8"/>
        <v>0</v>
      </c>
      <c r="W36" s="736">
        <f t="shared" si="8"/>
        <v>0</v>
      </c>
      <c r="X36" s="736">
        <f t="shared" si="8"/>
        <v>0</v>
      </c>
      <c r="Y36" s="736">
        <f t="shared" si="8"/>
        <v>0</v>
      </c>
      <c r="Z36" s="736">
        <f t="shared" si="8"/>
        <v>0</v>
      </c>
      <c r="AA36" s="736">
        <f t="shared" si="8"/>
        <v>210</v>
      </c>
      <c r="AB36" s="736">
        <f t="shared" si="8"/>
        <v>130</v>
      </c>
      <c r="AC36" s="736">
        <f t="shared" si="8"/>
        <v>0</v>
      </c>
      <c r="AD36" s="736">
        <f t="shared" si="8"/>
        <v>370</v>
      </c>
      <c r="AE36" s="736">
        <f t="shared" si="8"/>
        <v>170</v>
      </c>
      <c r="AF36" s="736">
        <f t="shared" si="8"/>
        <v>0</v>
      </c>
      <c r="AG36" s="736">
        <f t="shared" si="8"/>
        <v>196</v>
      </c>
      <c r="AH36" s="736">
        <f t="shared" si="8"/>
        <v>70</v>
      </c>
      <c r="AI36" s="736">
        <f t="shared" si="8"/>
        <v>0</v>
      </c>
      <c r="AJ36" s="736">
        <f t="shared" si="8"/>
        <v>68</v>
      </c>
      <c r="AK36" s="736">
        <f t="shared" si="8"/>
        <v>48</v>
      </c>
      <c r="AL36" s="736">
        <f t="shared" si="8"/>
        <v>0</v>
      </c>
      <c r="AM36" s="736">
        <f t="shared" si="8"/>
        <v>144</v>
      </c>
      <c r="AN36" s="736">
        <f t="shared" si="8"/>
        <v>44</v>
      </c>
      <c r="AO36" s="736">
        <f t="shared" si="8"/>
        <v>0</v>
      </c>
      <c r="AP36" s="736">
        <f t="shared" si="8"/>
        <v>40</v>
      </c>
      <c r="AQ36" s="736">
        <f t="shared" si="8"/>
        <v>10</v>
      </c>
      <c r="AR36" s="736">
        <f t="shared" si="8"/>
        <v>0</v>
      </c>
      <c r="AS36" s="740"/>
      <c r="AT36" s="741"/>
      <c r="AU36" s="742"/>
      <c r="AV36" s="743"/>
      <c r="AW36" s="744"/>
    </row>
    <row r="37" spans="1:49" s="21" customFormat="1" ht="32.25" customHeight="1">
      <c r="A37" s="645" t="s">
        <v>100</v>
      </c>
      <c r="B37" s="1046" t="s">
        <v>101</v>
      </c>
      <c r="C37" s="1030"/>
      <c r="D37" s="511" t="s">
        <v>139</v>
      </c>
      <c r="E37" s="271"/>
      <c r="F37" s="272">
        <v>4</v>
      </c>
      <c r="G37" s="483"/>
      <c r="H37" s="484"/>
      <c r="I37" s="256">
        <v>140</v>
      </c>
      <c r="J37" s="485"/>
      <c r="K37" s="512">
        <v>140</v>
      </c>
      <c r="L37" s="513">
        <v>10</v>
      </c>
      <c r="M37" s="513">
        <v>130</v>
      </c>
      <c r="N37" s="520"/>
      <c r="O37" s="488"/>
      <c r="P37" s="514">
        <v>0</v>
      </c>
      <c r="Q37" s="515"/>
      <c r="R37" s="515"/>
      <c r="S37" s="516">
        <v>0</v>
      </c>
      <c r="T37" s="515"/>
      <c r="U37" s="517"/>
      <c r="V37" s="513"/>
      <c r="W37" s="513"/>
      <c r="X37" s="485"/>
      <c r="Y37" s="485"/>
      <c r="Z37" s="518"/>
      <c r="AA37" s="519">
        <v>70</v>
      </c>
      <c r="AB37" s="173">
        <v>60</v>
      </c>
      <c r="AC37" s="173"/>
      <c r="AD37" s="486">
        <v>70</v>
      </c>
      <c r="AE37" s="513">
        <v>70</v>
      </c>
      <c r="AF37" s="520"/>
      <c r="AG37" s="271"/>
      <c r="AH37" s="521"/>
      <c r="AI37" s="521"/>
      <c r="AJ37" s="272"/>
      <c r="AK37" s="522"/>
      <c r="AL37" s="483"/>
      <c r="AM37" s="610"/>
      <c r="AN37" s="611"/>
      <c r="AO37" s="610"/>
      <c r="AP37" s="611"/>
      <c r="AQ37" s="610"/>
      <c r="AR37" s="601"/>
      <c r="AS37" s="24"/>
      <c r="AT37" s="30"/>
      <c r="AU37" s="25"/>
      <c r="AV37" s="19"/>
      <c r="AW37" s="20"/>
    </row>
    <row r="38" spans="1:49" s="21" customFormat="1" ht="33" customHeight="1">
      <c r="A38" s="590" t="s">
        <v>102</v>
      </c>
      <c r="B38" s="1015" t="s">
        <v>103</v>
      </c>
      <c r="C38" s="1014"/>
      <c r="D38" s="253" t="s">
        <v>139</v>
      </c>
      <c r="E38" s="275"/>
      <c r="F38" s="32">
        <v>3</v>
      </c>
      <c r="G38" s="127"/>
      <c r="H38" s="39"/>
      <c r="I38" s="906">
        <v>140</v>
      </c>
      <c r="J38" s="33">
        <v>6</v>
      </c>
      <c r="K38" s="34">
        <v>140</v>
      </c>
      <c r="L38" s="35">
        <v>80</v>
      </c>
      <c r="M38" s="35">
        <v>60</v>
      </c>
      <c r="N38" s="284"/>
      <c r="O38" s="36">
        <v>6</v>
      </c>
      <c r="P38" s="177">
        <v>0</v>
      </c>
      <c r="Q38" s="173"/>
      <c r="R38" s="173"/>
      <c r="S38" s="174">
        <v>0</v>
      </c>
      <c r="T38" s="173"/>
      <c r="U38" s="273"/>
      <c r="V38" s="35"/>
      <c r="W38" s="35"/>
      <c r="X38" s="33"/>
      <c r="Y38" s="33"/>
      <c r="Z38" s="274"/>
      <c r="AA38" s="283"/>
      <c r="AB38" s="37"/>
      <c r="AC38" s="37"/>
      <c r="AD38" s="35">
        <v>140</v>
      </c>
      <c r="AE38" s="35">
        <v>60</v>
      </c>
      <c r="AF38" s="284"/>
      <c r="AG38" s="275"/>
      <c r="AH38" s="285"/>
      <c r="AI38" s="285"/>
      <c r="AJ38" s="32"/>
      <c r="AK38" s="302"/>
      <c r="AL38" s="127"/>
      <c r="AM38" s="630"/>
      <c r="AN38" s="631"/>
      <c r="AO38" s="630"/>
      <c r="AP38" s="631"/>
      <c r="AQ38" s="630"/>
      <c r="AR38" s="523"/>
      <c r="AS38" s="24"/>
      <c r="AT38" s="30"/>
      <c r="AU38" s="25"/>
      <c r="AV38" s="19"/>
      <c r="AW38" s="20"/>
    </row>
    <row r="39" spans="1:49" s="42" customFormat="1" ht="30.75" customHeight="1" thickBot="1">
      <c r="A39" s="941" t="s">
        <v>104</v>
      </c>
      <c r="B39" s="1015" t="s">
        <v>105</v>
      </c>
      <c r="C39" s="1014"/>
      <c r="D39" s="253" t="s">
        <v>219</v>
      </c>
      <c r="E39" s="193"/>
      <c r="F39" s="32">
        <v>3</v>
      </c>
      <c r="G39" s="321"/>
      <c r="H39" s="39"/>
      <c r="I39" s="906">
        <v>140</v>
      </c>
      <c r="J39" s="33">
        <v>14</v>
      </c>
      <c r="K39" s="34">
        <v>140</v>
      </c>
      <c r="L39" s="32">
        <v>70</v>
      </c>
      <c r="M39" s="32">
        <v>70</v>
      </c>
      <c r="N39" s="285"/>
      <c r="O39" s="36">
        <v>14</v>
      </c>
      <c r="P39" s="125">
        <v>0</v>
      </c>
      <c r="Q39" s="37"/>
      <c r="R39" s="37"/>
      <c r="S39" s="38">
        <v>0</v>
      </c>
      <c r="T39" s="37"/>
      <c r="U39" s="275"/>
      <c r="V39" s="32"/>
      <c r="W39" s="32"/>
      <c r="X39" s="33"/>
      <c r="Y39" s="33"/>
      <c r="Z39" s="274"/>
      <c r="AA39" s="283">
        <v>140</v>
      </c>
      <c r="AB39" s="37">
        <v>70</v>
      </c>
      <c r="AC39" s="37"/>
      <c r="AD39" s="32"/>
      <c r="AE39" s="32"/>
      <c r="AF39" s="285"/>
      <c r="AG39" s="275"/>
      <c r="AH39" s="285"/>
      <c r="AI39" s="285"/>
      <c r="AJ39" s="32"/>
      <c r="AK39" s="302"/>
      <c r="AL39" s="127"/>
      <c r="AM39" s="630"/>
      <c r="AN39" s="631"/>
      <c r="AO39" s="630"/>
      <c r="AP39" s="631"/>
      <c r="AQ39" s="630"/>
      <c r="AR39" s="633"/>
      <c r="AS39" s="24"/>
      <c r="AT39" s="30"/>
      <c r="AU39" s="25"/>
      <c r="AV39" s="40"/>
      <c r="AW39" s="41"/>
    </row>
    <row r="40" spans="1:49" s="42" customFormat="1" ht="39" customHeight="1">
      <c r="A40" s="645" t="s">
        <v>106</v>
      </c>
      <c r="B40" s="1015" t="s">
        <v>107</v>
      </c>
      <c r="C40" s="1014"/>
      <c r="D40" s="253" t="s">
        <v>139</v>
      </c>
      <c r="E40" s="193"/>
      <c r="F40" s="32"/>
      <c r="G40" s="321">
        <v>4</v>
      </c>
      <c r="H40" s="39"/>
      <c r="I40" s="906">
        <v>100</v>
      </c>
      <c r="J40" s="32">
        <v>10</v>
      </c>
      <c r="K40" s="34">
        <v>100</v>
      </c>
      <c r="L40" s="32">
        <v>80</v>
      </c>
      <c r="M40" s="32">
        <v>20</v>
      </c>
      <c r="N40" s="285"/>
      <c r="O40" s="36">
        <v>10</v>
      </c>
      <c r="P40" s="178">
        <v>0</v>
      </c>
      <c r="Q40" s="37"/>
      <c r="R40" s="37"/>
      <c r="S40" s="38">
        <v>0</v>
      </c>
      <c r="T40" s="37"/>
      <c r="U40" s="275"/>
      <c r="V40" s="32"/>
      <c r="W40" s="32"/>
      <c r="X40" s="37"/>
      <c r="Y40" s="37"/>
      <c r="Z40" s="124"/>
      <c r="AA40" s="39"/>
      <c r="AB40" s="32"/>
      <c r="AC40" s="32"/>
      <c r="AD40" s="32">
        <v>100</v>
      </c>
      <c r="AE40" s="32">
        <v>20</v>
      </c>
      <c r="AF40" s="285"/>
      <c r="AG40" s="267"/>
      <c r="AH40" s="225"/>
      <c r="AI40" s="225"/>
      <c r="AJ40" s="43"/>
      <c r="AK40" s="302"/>
      <c r="AL40" s="127"/>
      <c r="AM40" s="630"/>
      <c r="AN40" s="631"/>
      <c r="AO40" s="630"/>
      <c r="AP40" s="631"/>
      <c r="AQ40" s="630"/>
      <c r="AR40" s="523"/>
      <c r="AS40" s="24"/>
      <c r="AT40" s="30"/>
      <c r="AU40" s="25"/>
      <c r="AV40" s="40"/>
      <c r="AW40" s="41"/>
    </row>
    <row r="41" spans="1:49" ht="30.75" customHeight="1">
      <c r="A41" s="590" t="s">
        <v>108</v>
      </c>
      <c r="B41" s="1020" t="s">
        <v>109</v>
      </c>
      <c r="C41" s="1014"/>
      <c r="D41" s="253" t="s">
        <v>139</v>
      </c>
      <c r="E41" s="322"/>
      <c r="F41" s="44">
        <v>4</v>
      </c>
      <c r="G41" s="162"/>
      <c r="H41" s="49"/>
      <c r="I41" s="906">
        <v>60</v>
      </c>
      <c r="J41" s="45">
        <v>8</v>
      </c>
      <c r="K41" s="34">
        <v>60</v>
      </c>
      <c r="L41" s="44">
        <v>40</v>
      </c>
      <c r="M41" s="44">
        <v>20</v>
      </c>
      <c r="N41" s="50"/>
      <c r="O41" s="46">
        <v>8</v>
      </c>
      <c r="P41" s="179">
        <v>0</v>
      </c>
      <c r="Q41" s="47"/>
      <c r="R41" s="47"/>
      <c r="S41" s="48">
        <v>0</v>
      </c>
      <c r="T41" s="47"/>
      <c r="U41" s="276"/>
      <c r="V41" s="277"/>
      <c r="W41" s="277"/>
      <c r="X41" s="277"/>
      <c r="Y41" s="277"/>
      <c r="Z41" s="278"/>
      <c r="AA41" s="49"/>
      <c r="AB41" s="44"/>
      <c r="AC41" s="44"/>
      <c r="AD41" s="299">
        <v>60</v>
      </c>
      <c r="AE41" s="50">
        <v>20</v>
      </c>
      <c r="AF41" s="55"/>
      <c r="AI41" s="50"/>
      <c r="AJ41" s="44"/>
      <c r="AK41" s="51"/>
      <c r="AL41" s="162"/>
      <c r="AM41" s="51"/>
      <c r="AN41" s="600"/>
      <c r="AO41" s="51"/>
      <c r="AP41" s="600"/>
      <c r="AQ41" s="51"/>
      <c r="AR41" s="604"/>
      <c r="AS41" s="24"/>
      <c r="AT41" s="30"/>
      <c r="AU41" s="25"/>
      <c r="AV41" s="54"/>
      <c r="AW41" s="7"/>
    </row>
    <row r="42" spans="1:49" ht="56.25" customHeight="1">
      <c r="A42" s="590" t="s">
        <v>110</v>
      </c>
      <c r="B42" s="1013" t="s">
        <v>238</v>
      </c>
      <c r="C42" s="1014"/>
      <c r="D42" s="253" t="s">
        <v>139</v>
      </c>
      <c r="E42" s="304"/>
      <c r="F42" s="44">
        <v>5</v>
      </c>
      <c r="G42" s="323"/>
      <c r="H42" s="49"/>
      <c r="I42" s="906">
        <v>60</v>
      </c>
      <c r="J42" s="45">
        <v>8</v>
      </c>
      <c r="K42" s="34">
        <v>60</v>
      </c>
      <c r="L42" s="44">
        <v>30</v>
      </c>
      <c r="M42" s="44">
        <v>30</v>
      </c>
      <c r="N42" s="50"/>
      <c r="O42" s="55">
        <v>8</v>
      </c>
      <c r="P42" s="179">
        <v>0</v>
      </c>
      <c r="Q42" s="47"/>
      <c r="R42" s="47"/>
      <c r="S42" s="48">
        <v>0</v>
      </c>
      <c r="T42" s="47"/>
      <c r="U42" s="276"/>
      <c r="V42" s="277"/>
      <c r="W42" s="277"/>
      <c r="X42" s="277"/>
      <c r="Y42" s="277"/>
      <c r="Z42" s="278"/>
      <c r="AA42" s="49"/>
      <c r="AB42" s="44"/>
      <c r="AC42" s="44"/>
      <c r="AD42" s="44"/>
      <c r="AE42" s="44"/>
      <c r="AF42" s="50"/>
      <c r="AG42" s="299">
        <v>60</v>
      </c>
      <c r="AH42" s="50">
        <v>30</v>
      </c>
      <c r="AI42" s="50"/>
      <c r="AJ42" s="44"/>
      <c r="AK42" s="51"/>
      <c r="AL42" s="287"/>
      <c r="AM42" s="51"/>
      <c r="AN42" s="600"/>
      <c r="AO42" s="51"/>
      <c r="AP42" s="600"/>
      <c r="AQ42" s="51"/>
      <c r="AR42" s="298"/>
      <c r="AS42" s="24"/>
      <c r="AT42" s="30"/>
      <c r="AU42" s="25"/>
      <c r="AV42" s="54"/>
      <c r="AW42" s="7"/>
    </row>
    <row r="43" spans="1:49" ht="41.25" customHeight="1">
      <c r="A43" s="590" t="s">
        <v>111</v>
      </c>
      <c r="B43" s="1013" t="s">
        <v>112</v>
      </c>
      <c r="C43" s="1014"/>
      <c r="D43" s="320" t="s">
        <v>139</v>
      </c>
      <c r="E43" s="304"/>
      <c r="F43" s="44">
        <v>7</v>
      </c>
      <c r="G43" s="324"/>
      <c r="H43" s="49"/>
      <c r="I43" s="906">
        <v>52</v>
      </c>
      <c r="J43" s="45">
        <v>6</v>
      </c>
      <c r="K43" s="34">
        <v>52</v>
      </c>
      <c r="L43" s="44">
        <v>38</v>
      </c>
      <c r="M43" s="44">
        <v>14</v>
      </c>
      <c r="N43" s="50"/>
      <c r="O43" s="55">
        <v>6</v>
      </c>
      <c r="P43" s="179">
        <v>0</v>
      </c>
      <c r="Q43" s="47"/>
      <c r="R43" s="47"/>
      <c r="S43" s="48">
        <v>0</v>
      </c>
      <c r="T43" s="47"/>
      <c r="U43" s="617"/>
      <c r="V43" s="37"/>
      <c r="W43" s="37"/>
      <c r="X43" s="318"/>
      <c r="Y43" s="37"/>
      <c r="Z43" s="124"/>
      <c r="AA43" s="49"/>
      <c r="AB43" s="44"/>
      <c r="AC43" s="44"/>
      <c r="AD43" s="44"/>
      <c r="AE43" s="44"/>
      <c r="AF43" s="50"/>
      <c r="AG43" s="299"/>
      <c r="AH43" s="50"/>
      <c r="AI43" s="50"/>
      <c r="AJ43" s="44"/>
      <c r="AK43" s="51"/>
      <c r="AL43" s="287"/>
      <c r="AM43" s="648">
        <v>52</v>
      </c>
      <c r="AN43" s="649">
        <v>14</v>
      </c>
      <c r="AO43" s="648"/>
      <c r="AP43" s="649"/>
      <c r="AQ43" s="648"/>
      <c r="AR43" s="650"/>
      <c r="AS43" s="24"/>
      <c r="AT43" s="30"/>
      <c r="AU43" s="25"/>
      <c r="AV43" s="54"/>
      <c r="AW43" s="7"/>
    </row>
    <row r="44" spans="1:50" ht="30.75" customHeight="1">
      <c r="A44" s="590" t="s">
        <v>113</v>
      </c>
      <c r="B44" s="1015" t="s">
        <v>114</v>
      </c>
      <c r="C44" s="1014"/>
      <c r="D44" s="651" t="s">
        <v>139</v>
      </c>
      <c r="E44" s="304"/>
      <c r="F44" s="326">
        <v>8</v>
      </c>
      <c r="G44" s="327"/>
      <c r="H44" s="49"/>
      <c r="I44" s="906">
        <v>40</v>
      </c>
      <c r="J44" s="45">
        <v>4</v>
      </c>
      <c r="K44" s="34">
        <v>40</v>
      </c>
      <c r="L44" s="44">
        <v>30</v>
      </c>
      <c r="M44" s="44">
        <v>10</v>
      </c>
      <c r="N44" s="50"/>
      <c r="O44" s="56">
        <v>4</v>
      </c>
      <c r="P44" s="180">
        <v>0</v>
      </c>
      <c r="Q44" s="57"/>
      <c r="R44" s="57"/>
      <c r="S44" s="58">
        <v>0</v>
      </c>
      <c r="T44" s="57"/>
      <c r="U44" s="273"/>
      <c r="V44" s="35"/>
      <c r="W44" s="35"/>
      <c r="X44" s="33"/>
      <c r="Y44" s="33"/>
      <c r="Z44" s="274"/>
      <c r="AA44" s="49"/>
      <c r="AB44" s="44"/>
      <c r="AC44" s="44"/>
      <c r="AD44" s="326"/>
      <c r="AE44" s="44"/>
      <c r="AF44" s="50"/>
      <c r="AG44" s="299"/>
      <c r="AH44" s="50"/>
      <c r="AI44" s="50"/>
      <c r="AJ44" s="326"/>
      <c r="AK44" s="51"/>
      <c r="AL44" s="287"/>
      <c r="AM44" s="964"/>
      <c r="AN44" s="965"/>
      <c r="AO44" s="600"/>
      <c r="AP44" s="51">
        <v>40</v>
      </c>
      <c r="AQ44" s="600">
        <v>10</v>
      </c>
      <c r="AR44" s="298"/>
      <c r="AS44" s="24"/>
      <c r="AT44" s="53"/>
      <c r="AU44" s="25"/>
      <c r="AV44" s="54"/>
      <c r="AW44" s="7"/>
      <c r="AX44" s="59"/>
    </row>
    <row r="45" spans="1:49" ht="28.5" customHeight="1">
      <c r="A45" s="590" t="s">
        <v>115</v>
      </c>
      <c r="B45" s="1015" t="s">
        <v>30</v>
      </c>
      <c r="C45" s="1014"/>
      <c r="D45" s="253" t="s">
        <v>139</v>
      </c>
      <c r="E45" s="299"/>
      <c r="F45" s="44">
        <v>6</v>
      </c>
      <c r="G45" s="323"/>
      <c r="H45" s="49"/>
      <c r="I45" s="34">
        <v>68</v>
      </c>
      <c r="J45" s="45">
        <v>6</v>
      </c>
      <c r="K45" s="34">
        <v>68</v>
      </c>
      <c r="L45" s="44">
        <v>20</v>
      </c>
      <c r="M45" s="44">
        <v>48</v>
      </c>
      <c r="N45" s="50"/>
      <c r="O45" s="50">
        <v>6</v>
      </c>
      <c r="P45" s="180">
        <v>0</v>
      </c>
      <c r="Q45" s="44"/>
      <c r="R45" s="44"/>
      <c r="S45" s="60">
        <v>0</v>
      </c>
      <c r="T45" s="44"/>
      <c r="U45" s="273"/>
      <c r="V45" s="35"/>
      <c r="W45" s="35"/>
      <c r="X45" s="33"/>
      <c r="Y45" s="33"/>
      <c r="Z45" s="274"/>
      <c r="AA45" s="49"/>
      <c r="AB45" s="44"/>
      <c r="AC45" s="44"/>
      <c r="AD45" s="44"/>
      <c r="AE45" s="44"/>
      <c r="AF45" s="50"/>
      <c r="AG45" s="299"/>
      <c r="AH45" s="50"/>
      <c r="AI45" s="50"/>
      <c r="AJ45" s="168">
        <v>68</v>
      </c>
      <c r="AK45" s="172">
        <v>48</v>
      </c>
      <c r="AL45" s="287"/>
      <c r="AM45" s="51"/>
      <c r="AN45" s="600"/>
      <c r="AO45" s="51"/>
      <c r="AP45" s="600"/>
      <c r="AQ45" s="51"/>
      <c r="AR45" s="604"/>
      <c r="AS45" s="24"/>
      <c r="AT45" s="30"/>
      <c r="AU45" s="25"/>
      <c r="AV45" s="54"/>
      <c r="AW45" s="7"/>
    </row>
    <row r="46" spans="1:49" ht="28.5" customHeight="1">
      <c r="A46" s="933" t="s">
        <v>116</v>
      </c>
      <c r="B46" s="1016" t="s">
        <v>157</v>
      </c>
      <c r="C46" s="1017"/>
      <c r="D46" s="253" t="s">
        <v>139</v>
      </c>
      <c r="E46" s="172"/>
      <c r="F46" s="169">
        <v>5</v>
      </c>
      <c r="G46" s="325"/>
      <c r="H46" s="172"/>
      <c r="I46" s="188">
        <v>136</v>
      </c>
      <c r="J46" s="189">
        <v>14</v>
      </c>
      <c r="K46" s="188">
        <v>136</v>
      </c>
      <c r="L46" s="169">
        <v>96</v>
      </c>
      <c r="M46" s="169">
        <v>40</v>
      </c>
      <c r="N46" s="169"/>
      <c r="O46" s="169">
        <v>14</v>
      </c>
      <c r="P46" s="190"/>
      <c r="Q46" s="169"/>
      <c r="R46" s="169"/>
      <c r="S46" s="191"/>
      <c r="T46" s="169"/>
      <c r="U46" s="279"/>
      <c r="V46" s="280"/>
      <c r="W46" s="280"/>
      <c r="X46" s="281"/>
      <c r="Y46" s="281"/>
      <c r="Z46" s="282"/>
      <c r="AA46" s="172"/>
      <c r="AB46" s="169"/>
      <c r="AC46" s="169"/>
      <c r="AD46" s="169"/>
      <c r="AE46" s="169"/>
      <c r="AF46" s="169"/>
      <c r="AG46" s="303">
        <v>136</v>
      </c>
      <c r="AH46" s="169">
        <v>40</v>
      </c>
      <c r="AI46" s="169"/>
      <c r="AJ46" s="298"/>
      <c r="AK46" s="298"/>
      <c r="AL46" s="319"/>
      <c r="AM46" s="51"/>
      <c r="AN46" s="600"/>
      <c r="AO46" s="51"/>
      <c r="AP46" s="600"/>
      <c r="AQ46" s="51"/>
      <c r="AR46" s="298"/>
      <c r="AS46" s="24"/>
      <c r="AT46" s="30"/>
      <c r="AU46" s="25"/>
      <c r="AV46" s="54"/>
      <c r="AW46" s="7"/>
    </row>
    <row r="47" spans="1:49" ht="28.5" customHeight="1">
      <c r="A47" s="933" t="s">
        <v>117</v>
      </c>
      <c r="B47" s="1016" t="s">
        <v>254</v>
      </c>
      <c r="C47" s="1017"/>
      <c r="D47" s="253" t="s">
        <v>139</v>
      </c>
      <c r="E47" s="172"/>
      <c r="F47" s="169">
        <v>7</v>
      </c>
      <c r="G47" s="325"/>
      <c r="H47" s="172"/>
      <c r="I47" s="188">
        <v>56</v>
      </c>
      <c r="J47" s="189">
        <v>8</v>
      </c>
      <c r="K47" s="188">
        <v>56</v>
      </c>
      <c r="L47" s="169">
        <v>36</v>
      </c>
      <c r="M47" s="169">
        <v>20</v>
      </c>
      <c r="N47" s="169"/>
      <c r="O47" s="169">
        <v>8</v>
      </c>
      <c r="P47" s="190"/>
      <c r="Q47" s="169"/>
      <c r="R47" s="169"/>
      <c r="S47" s="191"/>
      <c r="T47" s="169"/>
      <c r="U47" s="279"/>
      <c r="V47" s="280"/>
      <c r="W47" s="280"/>
      <c r="X47" s="281"/>
      <c r="Y47" s="281"/>
      <c r="Z47" s="282"/>
      <c r="AA47" s="986"/>
      <c r="AB47" s="169"/>
      <c r="AC47" s="169"/>
      <c r="AD47" s="169"/>
      <c r="AE47" s="169"/>
      <c r="AF47" s="169"/>
      <c r="AG47" s="303"/>
      <c r="AH47" s="169"/>
      <c r="AI47" s="169"/>
      <c r="AJ47" s="298"/>
      <c r="AK47" s="298"/>
      <c r="AL47" s="319"/>
      <c r="AM47" s="51">
        <v>56</v>
      </c>
      <c r="AN47" s="600">
        <v>20</v>
      </c>
      <c r="AO47" s="51"/>
      <c r="AP47" s="600"/>
      <c r="AQ47" s="51"/>
      <c r="AR47" s="298"/>
      <c r="AS47" s="24"/>
      <c r="AT47" s="30"/>
      <c r="AU47" s="25"/>
      <c r="AV47" s="54"/>
      <c r="AW47" s="7"/>
    </row>
    <row r="48" spans="1:49" ht="28.5" customHeight="1">
      <c r="A48" s="934" t="s">
        <v>253</v>
      </c>
      <c r="B48" s="1016" t="s">
        <v>118</v>
      </c>
      <c r="C48" s="1044"/>
      <c r="D48" s="320" t="s">
        <v>139</v>
      </c>
      <c r="E48" s="172"/>
      <c r="F48" s="169">
        <v>7</v>
      </c>
      <c r="G48" s="325"/>
      <c r="H48" s="172"/>
      <c r="I48" s="188">
        <v>36</v>
      </c>
      <c r="J48" s="189">
        <v>2</v>
      </c>
      <c r="K48" s="188">
        <v>36</v>
      </c>
      <c r="L48" s="169">
        <v>26</v>
      </c>
      <c r="M48" s="169">
        <v>10</v>
      </c>
      <c r="N48" s="169"/>
      <c r="O48" s="169">
        <v>2</v>
      </c>
      <c r="P48" s="190"/>
      <c r="Q48" s="169"/>
      <c r="R48" s="169"/>
      <c r="S48" s="191"/>
      <c r="T48" s="169"/>
      <c r="U48" s="279"/>
      <c r="V48" s="280"/>
      <c r="W48" s="280"/>
      <c r="X48" s="281"/>
      <c r="Y48" s="281"/>
      <c r="Z48" s="282"/>
      <c r="AA48" s="615"/>
      <c r="AB48" s="169"/>
      <c r="AC48" s="169"/>
      <c r="AD48" s="169"/>
      <c r="AE48" s="169"/>
      <c r="AF48" s="169"/>
      <c r="AG48" s="303"/>
      <c r="AH48" s="169"/>
      <c r="AI48" s="169"/>
      <c r="AJ48" s="298"/>
      <c r="AK48" s="298"/>
      <c r="AL48" s="319"/>
      <c r="AM48" s="51">
        <v>36</v>
      </c>
      <c r="AN48" s="600">
        <v>10</v>
      </c>
      <c r="AO48" s="51"/>
      <c r="AP48" s="600"/>
      <c r="AQ48" s="51"/>
      <c r="AR48" s="604"/>
      <c r="AS48" s="24"/>
      <c r="AT48" s="30"/>
      <c r="AU48" s="25"/>
      <c r="AV48" s="54"/>
      <c r="AW48" s="7"/>
    </row>
    <row r="49" spans="1:49" s="755" customFormat="1" ht="24.75" customHeight="1" thickBot="1">
      <c r="A49" s="935" t="s">
        <v>86</v>
      </c>
      <c r="B49" s="1038" t="s">
        <v>31</v>
      </c>
      <c r="C49" s="1024"/>
      <c r="D49" s="746" t="s">
        <v>231</v>
      </c>
      <c r="E49" s="747">
        <v>3</v>
      </c>
      <c r="F49" s="747">
        <v>8</v>
      </c>
      <c r="G49" s="748">
        <v>12</v>
      </c>
      <c r="H49" s="749" t="e">
        <f>H51+#REF!+#REF!+#REF!+#REF!+#REF!+#REF!</f>
        <v>#REF!</v>
      </c>
      <c r="I49" s="747">
        <f>I50+I60+I67+I74</f>
        <v>2196</v>
      </c>
      <c r="J49" s="747">
        <f>J50+J60+J67+J74</f>
        <v>136</v>
      </c>
      <c r="K49" s="747">
        <f>K50+K60+K67+K74</f>
        <v>2196</v>
      </c>
      <c r="L49" s="747">
        <f>L50+L60+L67+L74</f>
        <v>900</v>
      </c>
      <c r="M49" s="747">
        <f>M50+M60+M67+M74</f>
        <v>320</v>
      </c>
      <c r="N49" s="747">
        <f>N50+N60</f>
        <v>40</v>
      </c>
      <c r="O49" s="747">
        <f aca="true" t="shared" si="9" ref="O49:AR49">O50+O60+O67+O74</f>
        <v>136</v>
      </c>
      <c r="P49" s="747" t="e">
        <f t="shared" si="9"/>
        <v>#REF!</v>
      </c>
      <c r="Q49" s="747" t="e">
        <f t="shared" si="9"/>
        <v>#REF!</v>
      </c>
      <c r="R49" s="747" t="e">
        <f t="shared" si="9"/>
        <v>#REF!</v>
      </c>
      <c r="S49" s="747" t="e">
        <f t="shared" si="9"/>
        <v>#REF!</v>
      </c>
      <c r="T49" s="747" t="e">
        <f t="shared" si="9"/>
        <v>#REF!</v>
      </c>
      <c r="U49" s="747">
        <f t="shared" si="9"/>
        <v>0</v>
      </c>
      <c r="V49" s="747">
        <f t="shared" si="9"/>
        <v>0</v>
      </c>
      <c r="W49" s="747">
        <f t="shared" si="9"/>
        <v>0</v>
      </c>
      <c r="X49" s="747">
        <f t="shared" si="9"/>
        <v>0</v>
      </c>
      <c r="Y49" s="747">
        <f t="shared" si="9"/>
        <v>0</v>
      </c>
      <c r="Z49" s="747">
        <f t="shared" si="9"/>
        <v>0</v>
      </c>
      <c r="AA49" s="747">
        <f t="shared" si="9"/>
        <v>160</v>
      </c>
      <c r="AB49" s="747">
        <f t="shared" si="9"/>
        <v>50</v>
      </c>
      <c r="AC49" s="747">
        <f t="shared" si="9"/>
        <v>0</v>
      </c>
      <c r="AD49" s="747">
        <f t="shared" si="9"/>
        <v>172</v>
      </c>
      <c r="AE49" s="747">
        <f t="shared" si="9"/>
        <v>230</v>
      </c>
      <c r="AF49" s="747">
        <f t="shared" si="9"/>
        <v>0</v>
      </c>
      <c r="AG49" s="747">
        <f t="shared" si="9"/>
        <v>206</v>
      </c>
      <c r="AH49" s="747">
        <f t="shared" si="9"/>
        <v>170</v>
      </c>
      <c r="AI49" s="747">
        <f t="shared" si="9"/>
        <v>0</v>
      </c>
      <c r="AJ49" s="747">
        <f t="shared" si="9"/>
        <v>394</v>
      </c>
      <c r="AK49" s="747">
        <f t="shared" si="9"/>
        <v>386</v>
      </c>
      <c r="AL49" s="747">
        <f t="shared" si="9"/>
        <v>20</v>
      </c>
      <c r="AM49" s="747">
        <f t="shared" si="9"/>
        <v>208</v>
      </c>
      <c r="AN49" s="747">
        <f t="shared" si="9"/>
        <v>180</v>
      </c>
      <c r="AO49" s="747">
        <f t="shared" si="9"/>
        <v>20</v>
      </c>
      <c r="AP49" s="747">
        <f t="shared" si="9"/>
        <v>120</v>
      </c>
      <c r="AQ49" s="747">
        <f t="shared" si="9"/>
        <v>240</v>
      </c>
      <c r="AR49" s="747">
        <f t="shared" si="9"/>
        <v>0</v>
      </c>
      <c r="AS49" s="750"/>
      <c r="AT49" s="751"/>
      <c r="AU49" s="752"/>
      <c r="AV49" s="753"/>
      <c r="AW49" s="754"/>
    </row>
    <row r="50" spans="1:50" ht="32.25" customHeight="1" thickBot="1">
      <c r="A50" s="566" t="s">
        <v>56</v>
      </c>
      <c r="B50" s="1039" t="s">
        <v>170</v>
      </c>
      <c r="C50" s="1034"/>
      <c r="D50" s="548" t="s">
        <v>228</v>
      </c>
      <c r="E50" s="549">
        <v>1</v>
      </c>
      <c r="F50" s="551">
        <v>4</v>
      </c>
      <c r="G50" s="552">
        <v>4</v>
      </c>
      <c r="H50" s="553"/>
      <c r="I50" s="567">
        <f>SUM(I51:I59)</f>
        <v>1164</v>
      </c>
      <c r="J50" s="567">
        <f>SUM(J51:J59)</f>
        <v>78</v>
      </c>
      <c r="K50" s="567">
        <f aca="true" t="shared" si="10" ref="K50:AR50">SUM(K51:K59)</f>
        <v>1164</v>
      </c>
      <c r="L50" s="567">
        <f t="shared" si="10"/>
        <v>502</v>
      </c>
      <c r="M50" s="567">
        <f>SUM(M51:M59)</f>
        <v>210</v>
      </c>
      <c r="N50" s="567">
        <f>SUM(N51:N59)</f>
        <v>20</v>
      </c>
      <c r="O50" s="567">
        <f>SUM(O51:O59)</f>
        <v>78</v>
      </c>
      <c r="P50" s="567" t="e">
        <f t="shared" si="10"/>
        <v>#REF!</v>
      </c>
      <c r="Q50" s="567" t="e">
        <f t="shared" si="10"/>
        <v>#REF!</v>
      </c>
      <c r="R50" s="567" t="e">
        <f t="shared" si="10"/>
        <v>#REF!</v>
      </c>
      <c r="S50" s="567" t="e">
        <f t="shared" si="10"/>
        <v>#REF!</v>
      </c>
      <c r="T50" s="567" t="e">
        <f t="shared" si="10"/>
        <v>#REF!</v>
      </c>
      <c r="U50" s="567">
        <f t="shared" si="10"/>
        <v>0</v>
      </c>
      <c r="V50" s="567">
        <f t="shared" si="10"/>
        <v>0</v>
      </c>
      <c r="W50" s="567">
        <f t="shared" si="10"/>
        <v>0</v>
      </c>
      <c r="X50" s="567">
        <f t="shared" si="10"/>
        <v>0</v>
      </c>
      <c r="Y50" s="567">
        <f t="shared" si="10"/>
        <v>0</v>
      </c>
      <c r="Z50" s="567">
        <f t="shared" si="10"/>
        <v>0</v>
      </c>
      <c r="AA50" s="567">
        <f t="shared" si="10"/>
        <v>160</v>
      </c>
      <c r="AB50" s="567">
        <f t="shared" si="10"/>
        <v>50</v>
      </c>
      <c r="AC50" s="567">
        <f t="shared" si="10"/>
        <v>0</v>
      </c>
      <c r="AD50" s="567">
        <f t="shared" si="10"/>
        <v>172</v>
      </c>
      <c r="AE50" s="567">
        <f t="shared" si="10"/>
        <v>50</v>
      </c>
      <c r="AF50" s="567">
        <f t="shared" si="10"/>
        <v>0</v>
      </c>
      <c r="AG50" s="567">
        <f t="shared" si="10"/>
        <v>206</v>
      </c>
      <c r="AH50" s="567">
        <f t="shared" si="10"/>
        <v>62</v>
      </c>
      <c r="AI50" s="567">
        <f t="shared" si="10"/>
        <v>0</v>
      </c>
      <c r="AJ50" s="567">
        <f t="shared" si="10"/>
        <v>194</v>
      </c>
      <c r="AK50" s="567">
        <f t="shared" si="10"/>
        <v>336</v>
      </c>
      <c r="AL50" s="567">
        <f t="shared" si="10"/>
        <v>20</v>
      </c>
      <c r="AM50" s="567">
        <f t="shared" si="10"/>
        <v>0</v>
      </c>
      <c r="AN50" s="567">
        <f t="shared" si="10"/>
        <v>144</v>
      </c>
      <c r="AO50" s="567">
        <f t="shared" si="10"/>
        <v>0</v>
      </c>
      <c r="AP50" s="567">
        <f t="shared" si="10"/>
        <v>0</v>
      </c>
      <c r="AQ50" s="567">
        <f t="shared" si="10"/>
        <v>0</v>
      </c>
      <c r="AR50" s="567">
        <f t="shared" si="10"/>
        <v>0</v>
      </c>
      <c r="AS50" s="24"/>
      <c r="AT50" s="53"/>
      <c r="AU50" s="25"/>
      <c r="AV50" s="54"/>
      <c r="AW50" s="7"/>
      <c r="AX50" s="59" t="s">
        <v>0</v>
      </c>
    </row>
    <row r="51" spans="1:49" ht="15.75" thickBot="1">
      <c r="A51" s="756" t="s">
        <v>32</v>
      </c>
      <c r="B51" s="1040" t="s">
        <v>119</v>
      </c>
      <c r="C51" s="1034"/>
      <c r="D51" s="556" t="s">
        <v>230</v>
      </c>
      <c r="E51" s="255">
        <v>3</v>
      </c>
      <c r="F51" s="652">
        <v>4</v>
      </c>
      <c r="G51" s="164"/>
      <c r="H51" s="307"/>
      <c r="I51" s="907">
        <v>332</v>
      </c>
      <c r="J51" s="189">
        <v>30</v>
      </c>
      <c r="K51" s="188">
        <v>332</v>
      </c>
      <c r="L51" s="169">
        <v>232</v>
      </c>
      <c r="M51" s="169">
        <v>100</v>
      </c>
      <c r="N51" s="169"/>
      <c r="O51" s="169">
        <v>30</v>
      </c>
      <c r="P51" s="384">
        <v>0</v>
      </c>
      <c r="Q51" s="163"/>
      <c r="R51" s="163"/>
      <c r="S51" s="165">
        <v>0</v>
      </c>
      <c r="T51" s="163"/>
      <c r="U51" s="616"/>
      <c r="V51" s="486"/>
      <c r="W51" s="557"/>
      <c r="X51" s="558"/>
      <c r="Y51" s="558"/>
      <c r="Z51" s="559"/>
      <c r="AA51" s="560">
        <v>160</v>
      </c>
      <c r="AB51" s="561">
        <v>50</v>
      </c>
      <c r="AC51" s="561"/>
      <c r="AD51" s="561">
        <v>172</v>
      </c>
      <c r="AE51" s="561">
        <v>50</v>
      </c>
      <c r="AF51" s="562"/>
      <c r="AG51" s="563"/>
      <c r="AH51" s="564"/>
      <c r="AI51" s="564"/>
      <c r="AJ51" s="561"/>
      <c r="AK51" s="565"/>
      <c r="AL51" s="562"/>
      <c r="AM51" s="596"/>
      <c r="AN51" s="608"/>
      <c r="AO51" s="596"/>
      <c r="AP51" s="608"/>
      <c r="AQ51" s="596"/>
      <c r="AR51" s="605"/>
      <c r="AS51" s="24"/>
      <c r="AT51" s="53"/>
      <c r="AU51" s="25"/>
      <c r="AV51" s="54"/>
      <c r="AW51" s="7"/>
    </row>
    <row r="52" spans="1:49" ht="27.75" customHeight="1" thickBot="1">
      <c r="A52" s="756" t="s">
        <v>57</v>
      </c>
      <c r="B52" s="1035" t="s">
        <v>163</v>
      </c>
      <c r="C52" s="1041"/>
      <c r="D52" s="658" t="s">
        <v>219</v>
      </c>
      <c r="E52" s="166"/>
      <c r="F52" s="718"/>
      <c r="G52" s="167">
        <v>5</v>
      </c>
      <c r="H52" s="166"/>
      <c r="I52" s="908">
        <v>60</v>
      </c>
      <c r="J52" s="257">
        <v>8</v>
      </c>
      <c r="K52" s="257">
        <v>60</v>
      </c>
      <c r="L52" s="257">
        <v>40</v>
      </c>
      <c r="M52" s="257">
        <v>20</v>
      </c>
      <c r="N52" s="257"/>
      <c r="O52" s="257">
        <v>8</v>
      </c>
      <c r="P52" s="257" t="e">
        <f>SUM(P58:P58)-#REF!-#REF!</f>
        <v>#REF!</v>
      </c>
      <c r="Q52" s="257" t="e">
        <f>SUM(Q58:Q58)-#REF!-#REF!</f>
        <v>#REF!</v>
      </c>
      <c r="R52" s="257" t="e">
        <f>SUM(R58:R58)-#REF!-#REF!</f>
        <v>#REF!</v>
      </c>
      <c r="S52" s="257" t="e">
        <f>SUM(S58:S58)-#REF!-#REF!</f>
        <v>#REF!</v>
      </c>
      <c r="T52" s="257" t="e">
        <f>SUM(T58:T58)-#REF!-#REF!</f>
        <v>#REF!</v>
      </c>
      <c r="U52" s="300"/>
      <c r="V52" s="257"/>
      <c r="W52" s="257"/>
      <c r="X52" s="257"/>
      <c r="Y52" s="257"/>
      <c r="Z52" s="301"/>
      <c r="AA52" s="300"/>
      <c r="AB52" s="257"/>
      <c r="AC52" s="257"/>
      <c r="AD52" s="328"/>
      <c r="AE52" s="257"/>
      <c r="AF52" s="301"/>
      <c r="AG52" s="614">
        <v>60</v>
      </c>
      <c r="AH52" s="257">
        <v>20</v>
      </c>
      <c r="AI52" s="257"/>
      <c r="AJ52" s="257"/>
      <c r="AK52" s="286"/>
      <c r="AL52" s="653"/>
      <c r="AM52" s="654"/>
      <c r="AN52" s="655"/>
      <c r="AO52" s="656"/>
      <c r="AP52" s="655"/>
      <c r="AQ52" s="656"/>
      <c r="AR52" s="657"/>
      <c r="AS52" s="24"/>
      <c r="AT52" s="53"/>
      <c r="AU52" s="25"/>
      <c r="AV52" s="54"/>
      <c r="AW52" s="7"/>
    </row>
    <row r="53" spans="1:49" ht="30.75" customHeight="1" thickBot="1">
      <c r="A53" s="756" t="s">
        <v>158</v>
      </c>
      <c r="B53" s="1042" t="s">
        <v>164</v>
      </c>
      <c r="C53" s="1043"/>
      <c r="D53" s="729" t="s">
        <v>139</v>
      </c>
      <c r="E53" s="255"/>
      <c r="F53" s="163">
        <v>6</v>
      </c>
      <c r="G53" s="164"/>
      <c r="H53" s="255"/>
      <c r="I53" s="909">
        <v>40</v>
      </c>
      <c r="J53" s="256">
        <v>4</v>
      </c>
      <c r="K53" s="256">
        <v>40</v>
      </c>
      <c r="L53" s="256">
        <v>20</v>
      </c>
      <c r="M53" s="256"/>
      <c r="N53" s="623">
        <v>20</v>
      </c>
      <c r="O53" s="623">
        <v>4</v>
      </c>
      <c r="P53" s="622"/>
      <c r="Q53" s="256"/>
      <c r="R53" s="256"/>
      <c r="S53" s="256"/>
      <c r="T53" s="256"/>
      <c r="U53" s="385"/>
      <c r="V53" s="256"/>
      <c r="W53" s="256"/>
      <c r="X53" s="256"/>
      <c r="Y53" s="256"/>
      <c r="Z53" s="625"/>
      <c r="AA53" s="385"/>
      <c r="AB53" s="256"/>
      <c r="AC53" s="256"/>
      <c r="AD53" s="730"/>
      <c r="AE53" s="256"/>
      <c r="AF53" s="625"/>
      <c r="AG53" s="731"/>
      <c r="AH53" s="623"/>
      <c r="AI53" s="623"/>
      <c r="AJ53" s="256">
        <v>40</v>
      </c>
      <c r="AK53" s="967"/>
      <c r="AL53" s="968">
        <v>20</v>
      </c>
      <c r="AM53" s="732"/>
      <c r="AN53" s="660"/>
      <c r="AO53" s="659"/>
      <c r="AP53" s="660"/>
      <c r="AQ53" s="659"/>
      <c r="AR53" s="733"/>
      <c r="AS53" s="24"/>
      <c r="AT53" s="53"/>
      <c r="AU53" s="25"/>
      <c r="AV53" s="54"/>
      <c r="AW53" s="7"/>
    </row>
    <row r="54" spans="1:49" ht="37.5" customHeight="1" thickBot="1">
      <c r="A54" s="756" t="s">
        <v>159</v>
      </c>
      <c r="B54" s="1020" t="s">
        <v>165</v>
      </c>
      <c r="C54" s="1021"/>
      <c r="D54" s="729" t="s">
        <v>219</v>
      </c>
      <c r="E54" s="255"/>
      <c r="F54" s="163"/>
      <c r="G54" s="164">
        <v>5</v>
      </c>
      <c r="H54" s="255"/>
      <c r="I54" s="909">
        <v>80</v>
      </c>
      <c r="J54" s="256">
        <v>8</v>
      </c>
      <c r="K54" s="256">
        <v>80</v>
      </c>
      <c r="L54" s="256">
        <v>50</v>
      </c>
      <c r="M54" s="256">
        <v>30</v>
      </c>
      <c r="N54" s="623"/>
      <c r="O54" s="623">
        <v>8</v>
      </c>
      <c r="P54" s="622"/>
      <c r="Q54" s="256"/>
      <c r="R54" s="256"/>
      <c r="S54" s="256"/>
      <c r="T54" s="256"/>
      <c r="U54" s="385"/>
      <c r="V54" s="256"/>
      <c r="W54" s="256"/>
      <c r="X54" s="256"/>
      <c r="Y54" s="256"/>
      <c r="Z54" s="625"/>
      <c r="AA54" s="385"/>
      <c r="AB54" s="256"/>
      <c r="AC54" s="256"/>
      <c r="AD54" s="730"/>
      <c r="AE54" s="256"/>
      <c r="AF54" s="625"/>
      <c r="AG54" s="731">
        <v>80</v>
      </c>
      <c r="AH54" s="623">
        <v>30</v>
      </c>
      <c r="AI54" s="623"/>
      <c r="AJ54" s="256"/>
      <c r="AK54" s="967"/>
      <c r="AL54" s="968"/>
      <c r="AM54" s="732"/>
      <c r="AN54" s="660"/>
      <c r="AO54" s="659"/>
      <c r="AP54" s="660"/>
      <c r="AQ54" s="659"/>
      <c r="AR54" s="733"/>
      <c r="AS54" s="24"/>
      <c r="AT54" s="53"/>
      <c r="AU54" s="25"/>
      <c r="AV54" s="54"/>
      <c r="AW54" s="7"/>
    </row>
    <row r="55" spans="1:49" ht="41.25" customHeight="1" thickBot="1">
      <c r="A55" s="756" t="s">
        <v>160</v>
      </c>
      <c r="B55" s="1020" t="s">
        <v>166</v>
      </c>
      <c r="C55" s="1021"/>
      <c r="D55" s="729" t="s">
        <v>219</v>
      </c>
      <c r="E55" s="255"/>
      <c r="F55" s="163"/>
      <c r="G55" s="164">
        <v>6</v>
      </c>
      <c r="H55" s="255"/>
      <c r="I55" s="909">
        <v>100</v>
      </c>
      <c r="J55" s="256">
        <v>12</v>
      </c>
      <c r="K55" s="256">
        <v>100</v>
      </c>
      <c r="L55" s="256">
        <v>80</v>
      </c>
      <c r="M55" s="256">
        <v>20</v>
      </c>
      <c r="N55" s="623"/>
      <c r="O55" s="623">
        <v>12</v>
      </c>
      <c r="P55" s="622"/>
      <c r="Q55" s="256"/>
      <c r="R55" s="256"/>
      <c r="S55" s="256"/>
      <c r="T55" s="256"/>
      <c r="U55" s="385"/>
      <c r="V55" s="256"/>
      <c r="W55" s="256"/>
      <c r="X55" s="256"/>
      <c r="Y55" s="256"/>
      <c r="Z55" s="625"/>
      <c r="AA55" s="385"/>
      <c r="AB55" s="256"/>
      <c r="AC55" s="256"/>
      <c r="AD55" s="730"/>
      <c r="AE55" s="256"/>
      <c r="AF55" s="625"/>
      <c r="AG55" s="731">
        <v>66</v>
      </c>
      <c r="AH55" s="623">
        <v>12</v>
      </c>
      <c r="AI55" s="623"/>
      <c r="AJ55" s="256">
        <v>34</v>
      </c>
      <c r="AK55" s="967">
        <v>8</v>
      </c>
      <c r="AL55" s="968"/>
      <c r="AM55" s="732"/>
      <c r="AN55" s="660"/>
      <c r="AO55" s="659"/>
      <c r="AP55" s="660"/>
      <c r="AQ55" s="659"/>
      <c r="AR55" s="733"/>
      <c r="AS55" s="24"/>
      <c r="AT55" s="53"/>
      <c r="AU55" s="25"/>
      <c r="AV55" s="54"/>
      <c r="AW55" s="7"/>
    </row>
    <row r="56" spans="1:49" ht="30" customHeight="1" thickBot="1">
      <c r="A56" s="756" t="s">
        <v>161</v>
      </c>
      <c r="B56" s="1020" t="s">
        <v>167</v>
      </c>
      <c r="C56" s="1021"/>
      <c r="D56" s="729" t="s">
        <v>139</v>
      </c>
      <c r="E56" s="255"/>
      <c r="F56" s="163">
        <v>6</v>
      </c>
      <c r="G56" s="164"/>
      <c r="H56" s="255"/>
      <c r="I56" s="909">
        <v>60</v>
      </c>
      <c r="J56" s="256">
        <v>8</v>
      </c>
      <c r="K56" s="256">
        <v>60</v>
      </c>
      <c r="L56" s="256">
        <v>40</v>
      </c>
      <c r="M56" s="256">
        <v>20</v>
      </c>
      <c r="N56" s="623"/>
      <c r="O56" s="623">
        <v>8</v>
      </c>
      <c r="P56" s="622"/>
      <c r="Q56" s="256"/>
      <c r="R56" s="256"/>
      <c r="S56" s="256"/>
      <c r="T56" s="256"/>
      <c r="U56" s="385"/>
      <c r="V56" s="256"/>
      <c r="W56" s="256"/>
      <c r="X56" s="256"/>
      <c r="Y56" s="256"/>
      <c r="Z56" s="625"/>
      <c r="AA56" s="385"/>
      <c r="AB56" s="256"/>
      <c r="AC56" s="256"/>
      <c r="AD56" s="730"/>
      <c r="AE56" s="256"/>
      <c r="AF56" s="625"/>
      <c r="AG56" s="731"/>
      <c r="AH56" s="623"/>
      <c r="AI56" s="623"/>
      <c r="AJ56" s="256">
        <v>60</v>
      </c>
      <c r="AK56" s="967">
        <v>20</v>
      </c>
      <c r="AL56" s="968"/>
      <c r="AM56" s="732"/>
      <c r="AN56" s="660"/>
      <c r="AO56" s="659"/>
      <c r="AP56" s="660"/>
      <c r="AQ56" s="659"/>
      <c r="AR56" s="733"/>
      <c r="AS56" s="24"/>
      <c r="AT56" s="53"/>
      <c r="AU56" s="25"/>
      <c r="AV56" s="54"/>
      <c r="AW56" s="7"/>
    </row>
    <row r="57" spans="1:49" ht="19.5" customHeight="1">
      <c r="A57" s="756" t="s">
        <v>162</v>
      </c>
      <c r="B57" s="1020" t="s">
        <v>168</v>
      </c>
      <c r="C57" s="1021"/>
      <c r="D57" s="729" t="s">
        <v>139</v>
      </c>
      <c r="E57" s="255"/>
      <c r="F57" s="163">
        <v>6</v>
      </c>
      <c r="G57" s="164"/>
      <c r="H57" s="255"/>
      <c r="I57" s="909">
        <v>60</v>
      </c>
      <c r="J57" s="256">
        <v>8</v>
      </c>
      <c r="K57" s="256">
        <v>60</v>
      </c>
      <c r="L57" s="256">
        <v>40</v>
      </c>
      <c r="M57" s="256">
        <v>20</v>
      </c>
      <c r="N57" s="623"/>
      <c r="O57" s="623">
        <v>8</v>
      </c>
      <c r="P57" s="622"/>
      <c r="Q57" s="256"/>
      <c r="R57" s="256"/>
      <c r="S57" s="256"/>
      <c r="T57" s="256"/>
      <c r="U57" s="385"/>
      <c r="V57" s="256"/>
      <c r="W57" s="256"/>
      <c r="X57" s="256"/>
      <c r="Y57" s="256"/>
      <c r="Z57" s="625"/>
      <c r="AA57" s="385"/>
      <c r="AB57" s="256"/>
      <c r="AC57" s="256"/>
      <c r="AD57" s="730"/>
      <c r="AE57" s="256"/>
      <c r="AF57" s="625"/>
      <c r="AG57" s="731"/>
      <c r="AH57" s="623"/>
      <c r="AI57" s="623"/>
      <c r="AJ57" s="256">
        <v>60</v>
      </c>
      <c r="AK57" s="967">
        <v>20</v>
      </c>
      <c r="AL57" s="968"/>
      <c r="AM57" s="732"/>
      <c r="AN57" s="660"/>
      <c r="AO57" s="659"/>
      <c r="AP57" s="660"/>
      <c r="AQ57" s="659"/>
      <c r="AR57" s="733"/>
      <c r="AS57" s="24"/>
      <c r="AT57" s="53"/>
      <c r="AU57" s="25"/>
      <c r="AV57" s="54"/>
      <c r="AW57" s="7"/>
    </row>
    <row r="58" spans="1:49" s="788" customFormat="1" ht="16.5" customHeight="1">
      <c r="A58" s="760" t="s">
        <v>176</v>
      </c>
      <c r="B58" s="1022" t="s">
        <v>33</v>
      </c>
      <c r="C58" s="1021"/>
      <c r="D58" s="761"/>
      <c r="E58" s="762"/>
      <c r="F58" s="763"/>
      <c r="G58" s="764"/>
      <c r="H58" s="765"/>
      <c r="I58" s="766">
        <v>288</v>
      </c>
      <c r="J58" s="767"/>
      <c r="K58" s="975">
        <v>288</v>
      </c>
      <c r="L58" s="766"/>
      <c r="M58" s="763"/>
      <c r="N58" s="768"/>
      <c r="O58" s="768"/>
      <c r="P58" s="769"/>
      <c r="Q58" s="763"/>
      <c r="R58" s="763"/>
      <c r="S58" s="770"/>
      <c r="T58" s="763"/>
      <c r="U58" s="771"/>
      <c r="V58" s="772"/>
      <c r="W58" s="772"/>
      <c r="X58" s="772"/>
      <c r="Y58" s="772"/>
      <c r="Z58" s="773"/>
      <c r="AA58" s="774"/>
      <c r="AB58" s="775"/>
      <c r="AC58" s="775"/>
      <c r="AD58" s="775"/>
      <c r="AE58" s="775"/>
      <c r="AF58" s="776"/>
      <c r="AG58" s="765"/>
      <c r="AH58" s="959"/>
      <c r="AI58" s="768"/>
      <c r="AJ58" s="763"/>
      <c r="AK58" s="777">
        <v>288</v>
      </c>
      <c r="AL58" s="778"/>
      <c r="AM58" s="779"/>
      <c r="AN58" s="780"/>
      <c r="AO58" s="781"/>
      <c r="AP58" s="780"/>
      <c r="AQ58" s="781"/>
      <c r="AR58" s="782"/>
      <c r="AS58" s="783"/>
      <c r="AT58" s="784"/>
      <c r="AU58" s="785"/>
      <c r="AV58" s="786"/>
      <c r="AW58" s="787"/>
    </row>
    <row r="59" spans="1:49" s="788" customFormat="1" ht="15.75" thickBot="1">
      <c r="A59" s="789" t="s">
        <v>177</v>
      </c>
      <c r="B59" s="1036" t="s">
        <v>62</v>
      </c>
      <c r="C59" s="1037"/>
      <c r="D59" s="790"/>
      <c r="E59" s="791"/>
      <c r="F59" s="792"/>
      <c r="G59" s="793"/>
      <c r="H59" s="794"/>
      <c r="I59" s="795">
        <v>144</v>
      </c>
      <c r="J59" s="796"/>
      <c r="K59" s="795">
        <v>144</v>
      </c>
      <c r="L59" s="795"/>
      <c r="M59" s="797"/>
      <c r="N59" s="798"/>
      <c r="O59" s="798"/>
      <c r="P59" s="799"/>
      <c r="Q59" s="797"/>
      <c r="R59" s="797"/>
      <c r="S59" s="800"/>
      <c r="T59" s="797"/>
      <c r="U59" s="801"/>
      <c r="V59" s="802"/>
      <c r="W59" s="802"/>
      <c r="X59" s="802"/>
      <c r="Y59" s="802"/>
      <c r="Z59" s="803"/>
      <c r="AA59" s="804"/>
      <c r="AB59" s="805"/>
      <c r="AC59" s="805"/>
      <c r="AD59" s="805"/>
      <c r="AE59" s="805"/>
      <c r="AF59" s="806"/>
      <c r="AG59" s="794"/>
      <c r="AH59" s="798"/>
      <c r="AI59" s="798"/>
      <c r="AJ59" s="797"/>
      <c r="AK59" s="807"/>
      <c r="AL59" s="808"/>
      <c r="AN59" s="960">
        <v>144</v>
      </c>
      <c r="AO59" s="810"/>
      <c r="AP59" s="809"/>
      <c r="AQ59" s="810"/>
      <c r="AR59" s="811"/>
      <c r="AS59" s="783"/>
      <c r="AT59" s="784"/>
      <c r="AU59" s="785"/>
      <c r="AV59" s="786"/>
      <c r="AW59" s="787"/>
    </row>
    <row r="60" spans="1:49" ht="42.75" customHeight="1" thickBot="1">
      <c r="A60" s="547" t="s">
        <v>34</v>
      </c>
      <c r="B60" s="1010" t="s">
        <v>169</v>
      </c>
      <c r="C60" s="1034"/>
      <c r="D60" s="548" t="s">
        <v>257</v>
      </c>
      <c r="E60" s="549">
        <v>0</v>
      </c>
      <c r="F60" s="551">
        <v>2</v>
      </c>
      <c r="G60" s="554">
        <v>3</v>
      </c>
      <c r="H60" s="549"/>
      <c r="I60" s="550">
        <f aca="true" t="shared" si="11" ref="I60:AR60">SUM(I61:I66)</f>
        <v>298</v>
      </c>
      <c r="J60" s="550">
        <f t="shared" si="11"/>
        <v>20</v>
      </c>
      <c r="K60" s="550">
        <f t="shared" si="11"/>
        <v>298</v>
      </c>
      <c r="L60" s="550">
        <f t="shared" si="11"/>
        <v>140</v>
      </c>
      <c r="M60" s="550">
        <f t="shared" si="11"/>
        <v>30</v>
      </c>
      <c r="N60" s="550">
        <v>20</v>
      </c>
      <c r="O60" s="550">
        <v>20</v>
      </c>
      <c r="P60" s="550" t="e">
        <f t="shared" si="11"/>
        <v>#REF!</v>
      </c>
      <c r="Q60" s="550" t="e">
        <f t="shared" si="11"/>
        <v>#REF!</v>
      </c>
      <c r="R60" s="550" t="e">
        <f t="shared" si="11"/>
        <v>#REF!</v>
      </c>
      <c r="S60" s="550" t="e">
        <f t="shared" si="11"/>
        <v>#REF!</v>
      </c>
      <c r="T60" s="550" t="e">
        <f t="shared" si="11"/>
        <v>#REF!</v>
      </c>
      <c r="U60" s="550">
        <f t="shared" si="11"/>
        <v>0</v>
      </c>
      <c r="V60" s="550">
        <f t="shared" si="11"/>
        <v>0</v>
      </c>
      <c r="W60" s="550">
        <f t="shared" si="11"/>
        <v>0</v>
      </c>
      <c r="X60" s="550">
        <f t="shared" si="11"/>
        <v>0</v>
      </c>
      <c r="Y60" s="550">
        <f t="shared" si="11"/>
        <v>0</v>
      </c>
      <c r="Z60" s="550">
        <f t="shared" si="11"/>
        <v>0</v>
      </c>
      <c r="AA60" s="550">
        <f t="shared" si="11"/>
        <v>0</v>
      </c>
      <c r="AB60" s="550">
        <f t="shared" si="11"/>
        <v>0</v>
      </c>
      <c r="AC60" s="550">
        <f t="shared" si="11"/>
        <v>0</v>
      </c>
      <c r="AD60" s="550">
        <f t="shared" si="11"/>
        <v>0</v>
      </c>
      <c r="AE60" s="550">
        <f t="shared" si="11"/>
        <v>0</v>
      </c>
      <c r="AF60" s="550">
        <f t="shared" si="11"/>
        <v>0</v>
      </c>
      <c r="AG60" s="550">
        <f t="shared" si="11"/>
        <v>0</v>
      </c>
      <c r="AH60" s="550">
        <f t="shared" si="11"/>
        <v>0</v>
      </c>
      <c r="AI60" s="550">
        <f t="shared" si="11"/>
        <v>0</v>
      </c>
      <c r="AJ60" s="550">
        <f t="shared" si="11"/>
        <v>0</v>
      </c>
      <c r="AK60" s="550">
        <f t="shared" si="11"/>
        <v>0</v>
      </c>
      <c r="AL60" s="550">
        <f t="shared" si="11"/>
        <v>0</v>
      </c>
      <c r="AM60" s="550">
        <f t="shared" si="11"/>
        <v>172</v>
      </c>
      <c r="AN60" s="550">
        <f t="shared" si="11"/>
        <v>26</v>
      </c>
      <c r="AO60" s="550">
        <f t="shared" si="11"/>
        <v>20</v>
      </c>
      <c r="AP60" s="550">
        <f t="shared" si="11"/>
        <v>18</v>
      </c>
      <c r="AQ60" s="550">
        <f t="shared" si="11"/>
        <v>112</v>
      </c>
      <c r="AR60" s="550">
        <f t="shared" si="11"/>
        <v>0</v>
      </c>
      <c r="AS60" s="24"/>
      <c r="AT60" s="53"/>
      <c r="AU60" s="25"/>
      <c r="AV60" s="54"/>
      <c r="AW60" s="7"/>
    </row>
    <row r="61" spans="1:49" ht="24" customHeight="1" thickBot="1">
      <c r="A61" s="756" t="s">
        <v>35</v>
      </c>
      <c r="B61" s="1035" t="s">
        <v>173</v>
      </c>
      <c r="C61" s="1030"/>
      <c r="D61" s="719" t="s">
        <v>139</v>
      </c>
      <c r="E61" s="663"/>
      <c r="F61" s="718">
        <v>8</v>
      </c>
      <c r="G61" s="167"/>
      <c r="H61" s="166"/>
      <c r="I61" s="257">
        <v>54</v>
      </c>
      <c r="J61" s="257">
        <v>6</v>
      </c>
      <c r="K61" s="257">
        <v>54</v>
      </c>
      <c r="L61" s="257">
        <v>44</v>
      </c>
      <c r="M61" s="257">
        <v>10</v>
      </c>
      <c r="N61" s="257"/>
      <c r="O61" s="257">
        <v>6</v>
      </c>
      <c r="P61" s="257" t="e">
        <f>SUM(#REF!)</f>
        <v>#REF!</v>
      </c>
      <c r="Q61" s="257" t="e">
        <f>SUM(#REF!)</f>
        <v>#REF!</v>
      </c>
      <c r="R61" s="257" t="e">
        <f>SUM(#REF!)</f>
        <v>#REF!</v>
      </c>
      <c r="S61" s="257" t="e">
        <f>SUM(#REF!)</f>
        <v>#REF!</v>
      </c>
      <c r="T61" s="257" t="e">
        <f>SUM(#REF!)</f>
        <v>#REF!</v>
      </c>
      <c r="U61" s="300"/>
      <c r="V61" s="257"/>
      <c r="W61" s="257"/>
      <c r="X61" s="257"/>
      <c r="Y61" s="257"/>
      <c r="Z61" s="301"/>
      <c r="AA61" s="333"/>
      <c r="AB61" s="257"/>
      <c r="AC61" s="257"/>
      <c r="AD61" s="257"/>
      <c r="AE61" s="257"/>
      <c r="AF61" s="286"/>
      <c r="AG61" s="555"/>
      <c r="AH61" s="257"/>
      <c r="AI61" s="257"/>
      <c r="AJ61" s="257"/>
      <c r="AK61" s="257"/>
      <c r="AL61" s="301"/>
      <c r="AM61" s="659">
        <v>36</v>
      </c>
      <c r="AN61" s="660">
        <v>6</v>
      </c>
      <c r="AO61" s="659"/>
      <c r="AP61" s="660">
        <v>18</v>
      </c>
      <c r="AQ61" s="659">
        <v>4</v>
      </c>
      <c r="AR61" s="661"/>
      <c r="AS61" s="24"/>
      <c r="AT61" s="53"/>
      <c r="AU61" s="25"/>
      <c r="AV61" s="54"/>
      <c r="AW61" s="7"/>
    </row>
    <row r="62" spans="1:49" ht="28.5" customHeight="1" thickBot="1">
      <c r="A62" s="756" t="s">
        <v>152</v>
      </c>
      <c r="B62" s="1020" t="s">
        <v>174</v>
      </c>
      <c r="C62" s="1014"/>
      <c r="D62" s="979" t="s">
        <v>219</v>
      </c>
      <c r="E62" s="198"/>
      <c r="F62" s="197"/>
      <c r="G62" s="162">
        <v>7</v>
      </c>
      <c r="H62" s="49"/>
      <c r="I62" s="906">
        <v>60</v>
      </c>
      <c r="J62" s="45">
        <v>8</v>
      </c>
      <c r="K62" s="34">
        <v>60</v>
      </c>
      <c r="L62" s="34">
        <v>30</v>
      </c>
      <c r="M62" s="44">
        <v>10</v>
      </c>
      <c r="N62" s="50">
        <v>20</v>
      </c>
      <c r="O62" s="50">
        <v>8</v>
      </c>
      <c r="P62" s="180"/>
      <c r="Q62" s="44"/>
      <c r="R62" s="44"/>
      <c r="S62" s="60"/>
      <c r="T62" s="44"/>
      <c r="U62" s="195"/>
      <c r="V62" s="196"/>
      <c r="W62" s="196"/>
      <c r="X62" s="196"/>
      <c r="Y62" s="196"/>
      <c r="Z62" s="202"/>
      <c r="AA62" s="72"/>
      <c r="AB62" s="44"/>
      <c r="AC62" s="44"/>
      <c r="AD62" s="44"/>
      <c r="AE62" s="44"/>
      <c r="AF62" s="50"/>
      <c r="AG62" s="299"/>
      <c r="AH62" s="50"/>
      <c r="AI62" s="50"/>
      <c r="AJ62" s="44"/>
      <c r="AK62" s="51"/>
      <c r="AL62" s="162"/>
      <c r="AM62" s="648">
        <v>60</v>
      </c>
      <c r="AN62" s="649">
        <v>10</v>
      </c>
      <c r="AO62" s="648">
        <v>20</v>
      </c>
      <c r="AP62" s="649"/>
      <c r="AQ62" s="648"/>
      <c r="AR62" s="662"/>
      <c r="AS62" s="24"/>
      <c r="AT62" s="53"/>
      <c r="AU62" s="25"/>
      <c r="AV62" s="54"/>
      <c r="AW62" s="7"/>
    </row>
    <row r="63" spans="1:49" ht="22.5" customHeight="1" thickBot="1">
      <c r="A63" s="756" t="s">
        <v>171</v>
      </c>
      <c r="B63" s="1023" t="s">
        <v>120</v>
      </c>
      <c r="C63" s="1024"/>
      <c r="D63" s="980" t="s">
        <v>139</v>
      </c>
      <c r="E63" s="524"/>
      <c r="F63" s="168"/>
      <c r="G63" s="170">
        <v>7</v>
      </c>
      <c r="H63" s="171"/>
      <c r="I63" s="910">
        <v>40</v>
      </c>
      <c r="J63" s="526">
        <v>4</v>
      </c>
      <c r="K63" s="259">
        <v>40</v>
      </c>
      <c r="L63" s="259">
        <v>30</v>
      </c>
      <c r="M63" s="168">
        <v>10</v>
      </c>
      <c r="N63" s="169"/>
      <c r="O63" s="963">
        <v>4</v>
      </c>
      <c r="P63" s="993"/>
      <c r="Q63" s="168"/>
      <c r="R63" s="168"/>
      <c r="S63" s="527"/>
      <c r="T63" s="169"/>
      <c r="U63" s="757"/>
      <c r="V63" s="528"/>
      <c r="W63" s="528"/>
      <c r="X63" s="528"/>
      <c r="Y63" s="528"/>
      <c r="Z63" s="529"/>
      <c r="AA63" s="79"/>
      <c r="AB63" s="168"/>
      <c r="AC63" s="168"/>
      <c r="AD63" s="168"/>
      <c r="AE63" s="168"/>
      <c r="AF63" s="169"/>
      <c r="AG63" s="305"/>
      <c r="AH63" s="169"/>
      <c r="AI63" s="169"/>
      <c r="AJ63" s="168"/>
      <c r="AK63" s="172"/>
      <c r="AL63" s="170"/>
      <c r="AM63" s="758">
        <v>40</v>
      </c>
      <c r="AN63" s="759">
        <v>10</v>
      </c>
      <c r="AO63" s="758"/>
      <c r="AP63" s="759"/>
      <c r="AQ63" s="758"/>
      <c r="AR63" s="662"/>
      <c r="AS63" s="24"/>
      <c r="AT63" s="53"/>
      <c r="AU63" s="25"/>
      <c r="AV63" s="54"/>
      <c r="AW63" s="7"/>
    </row>
    <row r="64" spans="1:49" ht="15">
      <c r="A64" s="756" t="s">
        <v>172</v>
      </c>
      <c r="B64" s="1025" t="s">
        <v>153</v>
      </c>
      <c r="C64" s="1026"/>
      <c r="D64" s="721" t="s">
        <v>139</v>
      </c>
      <c r="E64" s="524"/>
      <c r="F64" s="168">
        <v>7</v>
      </c>
      <c r="G64" s="201"/>
      <c r="H64" s="171"/>
      <c r="I64" s="910">
        <v>36</v>
      </c>
      <c r="J64" s="526">
        <v>2</v>
      </c>
      <c r="K64" s="259">
        <v>36</v>
      </c>
      <c r="L64" s="259">
        <v>36</v>
      </c>
      <c r="M64" s="168"/>
      <c r="N64" s="169"/>
      <c r="O64" s="963">
        <v>2</v>
      </c>
      <c r="P64" s="993"/>
      <c r="Q64" s="168"/>
      <c r="R64" s="168"/>
      <c r="S64" s="527"/>
      <c r="T64" s="169"/>
      <c r="U64" s="757"/>
      <c r="V64" s="528"/>
      <c r="W64" s="528"/>
      <c r="X64" s="528"/>
      <c r="Y64" s="528"/>
      <c r="Z64" s="529"/>
      <c r="AA64" s="79"/>
      <c r="AB64" s="168"/>
      <c r="AC64" s="168"/>
      <c r="AD64" s="168"/>
      <c r="AE64" s="168"/>
      <c r="AF64" s="169"/>
      <c r="AG64" s="305"/>
      <c r="AH64" s="169"/>
      <c r="AI64" s="169"/>
      <c r="AJ64" s="168"/>
      <c r="AK64" s="172"/>
      <c r="AL64" s="170"/>
      <c r="AM64" s="758">
        <v>36</v>
      </c>
      <c r="AN64" s="759"/>
      <c r="AO64" s="758"/>
      <c r="AP64" s="759"/>
      <c r="AQ64" s="758"/>
      <c r="AR64" s="662"/>
      <c r="AS64" s="24"/>
      <c r="AT64" s="53"/>
      <c r="AU64" s="25"/>
      <c r="AV64" s="54"/>
      <c r="AW64" s="7"/>
    </row>
    <row r="65" spans="1:49" s="788" customFormat="1" ht="15">
      <c r="A65" s="789" t="s">
        <v>175</v>
      </c>
      <c r="B65" s="1022" t="s">
        <v>33</v>
      </c>
      <c r="C65" s="1014"/>
      <c r="D65" s="812"/>
      <c r="E65" s="813"/>
      <c r="F65" s="792"/>
      <c r="G65" s="793"/>
      <c r="H65" s="794"/>
      <c r="I65" s="795">
        <v>36</v>
      </c>
      <c r="J65" s="796"/>
      <c r="K65" s="795">
        <v>36</v>
      </c>
      <c r="L65" s="795"/>
      <c r="M65" s="797"/>
      <c r="N65" s="798"/>
      <c r="O65" s="995"/>
      <c r="P65" s="994"/>
      <c r="Q65" s="797"/>
      <c r="R65" s="797"/>
      <c r="S65" s="800"/>
      <c r="T65" s="798"/>
      <c r="U65" s="814"/>
      <c r="V65" s="802"/>
      <c r="W65" s="802"/>
      <c r="X65" s="802"/>
      <c r="Y65" s="802"/>
      <c r="Z65" s="803"/>
      <c r="AA65" s="815"/>
      <c r="AB65" s="797"/>
      <c r="AC65" s="797"/>
      <c r="AD65" s="797"/>
      <c r="AE65" s="797"/>
      <c r="AF65" s="798"/>
      <c r="AG65" s="816"/>
      <c r="AH65" s="798"/>
      <c r="AI65" s="798"/>
      <c r="AJ65" s="797"/>
      <c r="AK65" s="807"/>
      <c r="AL65" s="808"/>
      <c r="AM65" s="817"/>
      <c r="AN65" s="818"/>
      <c r="AO65" s="817"/>
      <c r="AP65" s="818"/>
      <c r="AQ65" s="969">
        <v>36</v>
      </c>
      <c r="AR65" s="819"/>
      <c r="AS65" s="783"/>
      <c r="AT65" s="784"/>
      <c r="AU65" s="785"/>
      <c r="AV65" s="786"/>
      <c r="AW65" s="787"/>
    </row>
    <row r="66" spans="1:49" s="788" customFormat="1" ht="15.75" thickBot="1">
      <c r="A66" s="936" t="s">
        <v>178</v>
      </c>
      <c r="B66" s="1028" t="s">
        <v>62</v>
      </c>
      <c r="C66" s="1024"/>
      <c r="D66" s="820"/>
      <c r="E66" s="821"/>
      <c r="F66" s="822"/>
      <c r="G66" s="823"/>
      <c r="H66" s="824"/>
      <c r="I66" s="825">
        <v>72</v>
      </c>
      <c r="J66" s="826"/>
      <c r="K66" s="825">
        <v>72</v>
      </c>
      <c r="L66" s="825"/>
      <c r="M66" s="827"/>
      <c r="N66" s="828"/>
      <c r="O66" s="828"/>
      <c r="P66" s="829"/>
      <c r="Q66" s="827"/>
      <c r="R66" s="827"/>
      <c r="S66" s="830"/>
      <c r="T66" s="828"/>
      <c r="U66" s="831"/>
      <c r="V66" s="832"/>
      <c r="W66" s="832"/>
      <c r="X66" s="832"/>
      <c r="Y66" s="832"/>
      <c r="Z66" s="833"/>
      <c r="AA66" s="834"/>
      <c r="AB66" s="827"/>
      <c r="AC66" s="827"/>
      <c r="AD66" s="827"/>
      <c r="AE66" s="827"/>
      <c r="AF66" s="828"/>
      <c r="AG66" s="835"/>
      <c r="AH66" s="828"/>
      <c r="AI66" s="828"/>
      <c r="AJ66" s="827"/>
      <c r="AK66" s="836"/>
      <c r="AL66" s="837"/>
      <c r="AM66" s="838"/>
      <c r="AN66" s="962"/>
      <c r="AO66" s="840"/>
      <c r="AP66" s="839"/>
      <c r="AQ66" s="970">
        <v>72</v>
      </c>
      <c r="AR66" s="819"/>
      <c r="AS66" s="783"/>
      <c r="AT66" s="784"/>
      <c r="AU66" s="785"/>
      <c r="AV66" s="786"/>
      <c r="AW66" s="787"/>
    </row>
    <row r="67" spans="1:49" ht="33.75" customHeight="1" thickBot="1">
      <c r="A67" s="547" t="s">
        <v>121</v>
      </c>
      <c r="B67" s="1029" t="s">
        <v>179</v>
      </c>
      <c r="C67" s="1030"/>
      <c r="D67" s="670" t="s">
        <v>234</v>
      </c>
      <c r="E67" s="568">
        <v>0</v>
      </c>
      <c r="F67" s="551">
        <v>2</v>
      </c>
      <c r="G67" s="554">
        <v>4</v>
      </c>
      <c r="H67" s="549"/>
      <c r="I67" s="550">
        <f aca="true" t="shared" si="12" ref="I67:AR67">SUM(I68:I73)</f>
        <v>446</v>
      </c>
      <c r="J67" s="550">
        <f t="shared" si="12"/>
        <v>38</v>
      </c>
      <c r="K67" s="550">
        <f t="shared" si="12"/>
        <v>446</v>
      </c>
      <c r="L67" s="550">
        <f t="shared" si="12"/>
        <v>258</v>
      </c>
      <c r="M67" s="550">
        <f t="shared" si="12"/>
        <v>80</v>
      </c>
      <c r="N67" s="550">
        <v>0</v>
      </c>
      <c r="O67" s="550">
        <f t="shared" si="12"/>
        <v>38</v>
      </c>
      <c r="P67" s="550">
        <f t="shared" si="12"/>
        <v>0</v>
      </c>
      <c r="Q67" s="550">
        <f t="shared" si="12"/>
        <v>0</v>
      </c>
      <c r="R67" s="550">
        <f t="shared" si="12"/>
        <v>0</v>
      </c>
      <c r="S67" s="550">
        <f t="shared" si="12"/>
        <v>0</v>
      </c>
      <c r="T67" s="725">
        <f t="shared" si="12"/>
        <v>0</v>
      </c>
      <c r="U67" s="726">
        <f t="shared" si="12"/>
        <v>0</v>
      </c>
      <c r="V67" s="550">
        <f t="shared" si="12"/>
        <v>0</v>
      </c>
      <c r="W67" s="550">
        <f t="shared" si="12"/>
        <v>0</v>
      </c>
      <c r="X67" s="550">
        <f t="shared" si="12"/>
        <v>0</v>
      </c>
      <c r="Y67" s="550">
        <f t="shared" si="12"/>
        <v>0</v>
      </c>
      <c r="Z67" s="550">
        <f t="shared" si="12"/>
        <v>0</v>
      </c>
      <c r="AA67" s="550">
        <f t="shared" si="12"/>
        <v>0</v>
      </c>
      <c r="AB67" s="550">
        <f t="shared" si="12"/>
        <v>0</v>
      </c>
      <c r="AC67" s="550">
        <f t="shared" si="12"/>
        <v>0</v>
      </c>
      <c r="AD67" s="550">
        <f t="shared" si="12"/>
        <v>0</v>
      </c>
      <c r="AE67" s="550">
        <f t="shared" si="12"/>
        <v>0</v>
      </c>
      <c r="AF67" s="724">
        <f t="shared" si="12"/>
        <v>0</v>
      </c>
      <c r="AG67" s="723">
        <f t="shared" si="12"/>
        <v>0</v>
      </c>
      <c r="AH67" s="550">
        <f t="shared" si="12"/>
        <v>0</v>
      </c>
      <c r="AI67" s="550">
        <f t="shared" si="12"/>
        <v>0</v>
      </c>
      <c r="AJ67" s="550">
        <f t="shared" si="12"/>
        <v>200</v>
      </c>
      <c r="AK67" s="550">
        <f t="shared" si="12"/>
        <v>50</v>
      </c>
      <c r="AL67" s="550">
        <f t="shared" si="12"/>
        <v>0</v>
      </c>
      <c r="AM67" s="550">
        <f t="shared" si="12"/>
        <v>36</v>
      </c>
      <c r="AN67" s="550">
        <f t="shared" si="12"/>
        <v>10</v>
      </c>
      <c r="AO67" s="550">
        <f t="shared" si="12"/>
        <v>0</v>
      </c>
      <c r="AP67" s="722">
        <f t="shared" si="12"/>
        <v>102</v>
      </c>
      <c r="AQ67" s="550">
        <f t="shared" si="12"/>
        <v>128</v>
      </c>
      <c r="AR67" s="550">
        <f t="shared" si="12"/>
        <v>0</v>
      </c>
      <c r="AS67" s="24"/>
      <c r="AT67" s="53"/>
      <c r="AU67" s="25"/>
      <c r="AV67" s="54"/>
      <c r="AW67" s="7"/>
    </row>
    <row r="68" spans="1:49" ht="15">
      <c r="A68" s="937" t="s">
        <v>180</v>
      </c>
      <c r="B68" s="1020" t="s">
        <v>186</v>
      </c>
      <c r="C68" s="1014"/>
      <c r="D68" s="1163" t="s">
        <v>219</v>
      </c>
      <c r="E68" s="524"/>
      <c r="F68" s="525"/>
      <c r="G68" s="1004">
        <v>6</v>
      </c>
      <c r="H68" s="171"/>
      <c r="I68" s="910">
        <v>40</v>
      </c>
      <c r="J68" s="526">
        <v>4</v>
      </c>
      <c r="K68" s="259">
        <v>40</v>
      </c>
      <c r="L68" s="259">
        <v>30</v>
      </c>
      <c r="M68" s="168">
        <v>10</v>
      </c>
      <c r="N68" s="169"/>
      <c r="O68" s="996">
        <v>4</v>
      </c>
      <c r="P68" s="993"/>
      <c r="Q68" s="168"/>
      <c r="R68" s="168"/>
      <c r="S68" s="527"/>
      <c r="T68" s="169"/>
      <c r="U68" s="757"/>
      <c r="V68" s="528"/>
      <c r="W68" s="528"/>
      <c r="X68" s="528"/>
      <c r="Y68" s="528"/>
      <c r="Z68" s="529"/>
      <c r="AA68" s="79"/>
      <c r="AB68" s="168"/>
      <c r="AC68" s="168"/>
      <c r="AD68" s="168"/>
      <c r="AE68" s="168"/>
      <c r="AF68" s="169"/>
      <c r="AG68" s="305"/>
      <c r="AH68" s="169"/>
      <c r="AI68" s="978"/>
      <c r="AJ68" s="758">
        <v>40</v>
      </c>
      <c r="AK68" s="759">
        <v>10</v>
      </c>
      <c r="AL68" s="170"/>
      <c r="AM68" s="572"/>
      <c r="AN68" s="573"/>
      <c r="AO68" s="758"/>
      <c r="AP68" s="759"/>
      <c r="AQ68" s="758"/>
      <c r="AR68" s="662"/>
      <c r="AS68" s="24"/>
      <c r="AT68" s="53"/>
      <c r="AU68" s="25"/>
      <c r="AV68" s="54"/>
      <c r="AW68" s="7"/>
    </row>
    <row r="69" spans="1:49" ht="15">
      <c r="A69" s="937" t="s">
        <v>181</v>
      </c>
      <c r="B69" s="1020" t="s">
        <v>187</v>
      </c>
      <c r="C69" s="1014"/>
      <c r="D69" s="1164"/>
      <c r="E69" s="524"/>
      <c r="F69" s="525"/>
      <c r="G69" s="1005"/>
      <c r="H69" s="171"/>
      <c r="I69" s="910">
        <v>40</v>
      </c>
      <c r="J69" s="526">
        <v>4</v>
      </c>
      <c r="K69" s="259">
        <v>40</v>
      </c>
      <c r="L69" s="259">
        <v>30</v>
      </c>
      <c r="M69" s="168">
        <v>10</v>
      </c>
      <c r="N69" s="169"/>
      <c r="O69" s="997">
        <v>4</v>
      </c>
      <c r="P69" s="993"/>
      <c r="Q69" s="168"/>
      <c r="R69" s="168"/>
      <c r="S69" s="527"/>
      <c r="T69" s="169"/>
      <c r="U69" s="757"/>
      <c r="V69" s="528"/>
      <c r="W69" s="528"/>
      <c r="X69" s="528"/>
      <c r="Y69" s="528"/>
      <c r="Z69" s="529"/>
      <c r="AA69" s="79"/>
      <c r="AB69" s="168"/>
      <c r="AC69" s="168"/>
      <c r="AD69" s="168"/>
      <c r="AE69" s="168"/>
      <c r="AF69" s="169"/>
      <c r="AG69" s="305"/>
      <c r="AH69" s="169"/>
      <c r="AI69" s="963"/>
      <c r="AJ69" s="758">
        <v>40</v>
      </c>
      <c r="AK69" s="759">
        <v>10</v>
      </c>
      <c r="AL69" s="169"/>
      <c r="AM69" s="434"/>
      <c r="AN69" s="434"/>
      <c r="AO69" s="758"/>
      <c r="AP69" s="759"/>
      <c r="AQ69" s="758"/>
      <c r="AR69" s="662"/>
      <c r="AS69" s="24"/>
      <c r="AT69" s="53"/>
      <c r="AU69" s="25"/>
      <c r="AV69" s="54"/>
      <c r="AW69" s="7"/>
    </row>
    <row r="70" spans="1:49" ht="15">
      <c r="A70" s="937" t="s">
        <v>182</v>
      </c>
      <c r="B70" s="1020" t="s">
        <v>188</v>
      </c>
      <c r="C70" s="1014"/>
      <c r="D70" s="979" t="s">
        <v>233</v>
      </c>
      <c r="E70" s="305"/>
      <c r="F70" s="168">
        <v>6</v>
      </c>
      <c r="G70" s="170">
        <v>8</v>
      </c>
      <c r="H70" s="171"/>
      <c r="I70" s="910">
        <v>106</v>
      </c>
      <c r="J70" s="526">
        <v>12</v>
      </c>
      <c r="K70" s="259">
        <v>106</v>
      </c>
      <c r="L70" s="259">
        <v>76</v>
      </c>
      <c r="M70" s="168">
        <v>30</v>
      </c>
      <c r="N70" s="169"/>
      <c r="O70" s="997">
        <v>12</v>
      </c>
      <c r="P70" s="993"/>
      <c r="Q70" s="168"/>
      <c r="R70" s="168"/>
      <c r="S70" s="527"/>
      <c r="T70" s="169"/>
      <c r="U70" s="757"/>
      <c r="V70" s="528"/>
      <c r="W70" s="528"/>
      <c r="X70" s="528"/>
      <c r="Y70" s="528"/>
      <c r="Z70" s="529"/>
      <c r="AA70" s="79"/>
      <c r="AB70" s="168"/>
      <c r="AC70" s="168"/>
      <c r="AD70" s="168"/>
      <c r="AE70" s="168"/>
      <c r="AF70" s="169"/>
      <c r="AG70" s="305"/>
      <c r="AH70" s="169"/>
      <c r="AI70" s="963"/>
      <c r="AJ70" s="758">
        <v>40</v>
      </c>
      <c r="AK70" s="759">
        <v>16</v>
      </c>
      <c r="AL70" s="169"/>
      <c r="AM70" s="971">
        <v>16</v>
      </c>
      <c r="AN70" s="971">
        <v>4</v>
      </c>
      <c r="AO70" s="758"/>
      <c r="AP70" s="662">
        <v>50</v>
      </c>
      <c r="AQ70" s="662">
        <v>10</v>
      </c>
      <c r="AR70" s="662"/>
      <c r="AS70" s="24"/>
      <c r="AT70" s="53"/>
      <c r="AU70" s="25"/>
      <c r="AV70" s="54"/>
      <c r="AW70" s="7"/>
    </row>
    <row r="71" spans="1:49" ht="15">
      <c r="A71" s="937" t="s">
        <v>183</v>
      </c>
      <c r="B71" s="1020" t="s">
        <v>189</v>
      </c>
      <c r="C71" s="1014"/>
      <c r="D71" s="979" t="s">
        <v>233</v>
      </c>
      <c r="E71" s="305"/>
      <c r="F71" s="168">
        <v>6</v>
      </c>
      <c r="G71" s="963">
        <v>8</v>
      </c>
      <c r="H71" s="171"/>
      <c r="I71" s="910">
        <v>152</v>
      </c>
      <c r="J71" s="526">
        <v>18</v>
      </c>
      <c r="K71" s="259">
        <v>152</v>
      </c>
      <c r="L71" s="259">
        <v>122</v>
      </c>
      <c r="M71" s="168">
        <v>30</v>
      </c>
      <c r="N71" s="169"/>
      <c r="O71" s="997">
        <v>18</v>
      </c>
      <c r="P71" s="993"/>
      <c r="Q71" s="168"/>
      <c r="R71" s="168"/>
      <c r="S71" s="527"/>
      <c r="T71" s="169"/>
      <c r="U71" s="757"/>
      <c r="V71" s="528"/>
      <c r="W71" s="528"/>
      <c r="X71" s="528"/>
      <c r="Y71" s="528"/>
      <c r="Z71" s="529"/>
      <c r="AA71" s="79"/>
      <c r="AB71" s="168"/>
      <c r="AC71" s="168"/>
      <c r="AD71" s="168"/>
      <c r="AE71" s="168"/>
      <c r="AF71" s="169"/>
      <c r="AG71" s="305"/>
      <c r="AH71" s="169"/>
      <c r="AI71" s="169"/>
      <c r="AJ71" s="759">
        <v>80</v>
      </c>
      <c r="AK71" s="758">
        <v>14</v>
      </c>
      <c r="AL71" s="170"/>
      <c r="AM71" s="972">
        <v>20</v>
      </c>
      <c r="AN71" s="973">
        <v>6</v>
      </c>
      <c r="AO71" s="758"/>
      <c r="AP71" s="974">
        <v>52</v>
      </c>
      <c r="AQ71" s="152">
        <v>10</v>
      </c>
      <c r="AR71" s="662"/>
      <c r="AS71" s="24"/>
      <c r="AT71" s="53"/>
      <c r="AU71" s="25"/>
      <c r="AV71" s="54"/>
      <c r="AW71" s="7"/>
    </row>
    <row r="72" spans="1:49" s="788" customFormat="1" ht="15">
      <c r="A72" s="789" t="s">
        <v>184</v>
      </c>
      <c r="B72" s="1022" t="s">
        <v>33</v>
      </c>
      <c r="C72" s="1014"/>
      <c r="D72" s="812"/>
      <c r="E72" s="813"/>
      <c r="F72" s="792"/>
      <c r="G72" s="793"/>
      <c r="H72" s="794"/>
      <c r="I72" s="795">
        <v>36</v>
      </c>
      <c r="J72" s="796"/>
      <c r="K72" s="795">
        <v>36</v>
      </c>
      <c r="L72" s="795"/>
      <c r="M72" s="797"/>
      <c r="N72" s="798"/>
      <c r="O72" s="998"/>
      <c r="P72" s="994"/>
      <c r="Q72" s="797"/>
      <c r="R72" s="797"/>
      <c r="S72" s="800"/>
      <c r="T72" s="798"/>
      <c r="U72" s="814"/>
      <c r="V72" s="802"/>
      <c r="W72" s="802"/>
      <c r="X72" s="802"/>
      <c r="Y72" s="802"/>
      <c r="Z72" s="803"/>
      <c r="AA72" s="815"/>
      <c r="AB72" s="797"/>
      <c r="AC72" s="797"/>
      <c r="AD72" s="797"/>
      <c r="AE72" s="797"/>
      <c r="AF72" s="798"/>
      <c r="AG72" s="816"/>
      <c r="AH72" s="798"/>
      <c r="AI72" s="798"/>
      <c r="AJ72" s="797"/>
      <c r="AK72" s="807"/>
      <c r="AL72" s="808"/>
      <c r="AM72" s="817"/>
      <c r="AN72" s="818"/>
      <c r="AO72" s="817"/>
      <c r="AP72" s="818"/>
      <c r="AQ72" s="817">
        <v>36</v>
      </c>
      <c r="AR72" s="819"/>
      <c r="AS72" s="783"/>
      <c r="AT72" s="784"/>
      <c r="AU72" s="785"/>
      <c r="AV72" s="786"/>
      <c r="AW72" s="787"/>
    </row>
    <row r="73" spans="1:49" s="788" customFormat="1" ht="15.75" thickBot="1">
      <c r="A73" s="936" t="s">
        <v>185</v>
      </c>
      <c r="B73" s="1028" t="s">
        <v>62</v>
      </c>
      <c r="C73" s="1024"/>
      <c r="D73" s="812"/>
      <c r="E73" s="813"/>
      <c r="F73" s="792"/>
      <c r="G73" s="793"/>
      <c r="H73" s="794"/>
      <c r="I73" s="795">
        <v>72</v>
      </c>
      <c r="J73" s="796"/>
      <c r="K73" s="795">
        <v>72</v>
      </c>
      <c r="L73" s="795"/>
      <c r="M73" s="797"/>
      <c r="N73" s="798"/>
      <c r="O73" s="999"/>
      <c r="P73" s="994"/>
      <c r="Q73" s="797"/>
      <c r="R73" s="797"/>
      <c r="S73" s="800"/>
      <c r="T73" s="798"/>
      <c r="U73" s="814"/>
      <c r="V73" s="802"/>
      <c r="W73" s="802"/>
      <c r="X73" s="802"/>
      <c r="Y73" s="802"/>
      <c r="Z73" s="803"/>
      <c r="AA73" s="815"/>
      <c r="AB73" s="797"/>
      <c r="AC73" s="797"/>
      <c r="AD73" s="797"/>
      <c r="AE73" s="797"/>
      <c r="AF73" s="798"/>
      <c r="AG73" s="816"/>
      <c r="AH73" s="798"/>
      <c r="AI73" s="798"/>
      <c r="AJ73" s="797"/>
      <c r="AK73" s="807"/>
      <c r="AL73" s="808"/>
      <c r="AM73" s="817"/>
      <c r="AN73" s="818"/>
      <c r="AO73" s="817"/>
      <c r="AP73" s="818"/>
      <c r="AQ73" s="817">
        <v>72</v>
      </c>
      <c r="AR73" s="819"/>
      <c r="AS73" s="783"/>
      <c r="AT73" s="784"/>
      <c r="AU73" s="785"/>
      <c r="AV73" s="786"/>
      <c r="AW73" s="787"/>
    </row>
    <row r="74" spans="1:49" ht="34.5" customHeight="1" thickBot="1">
      <c r="A74" s="547" t="s">
        <v>193</v>
      </c>
      <c r="B74" s="1010" t="s">
        <v>190</v>
      </c>
      <c r="C74" s="1011"/>
      <c r="D74" s="670" t="s">
        <v>229</v>
      </c>
      <c r="E74" s="568">
        <v>0</v>
      </c>
      <c r="F74" s="551">
        <v>0</v>
      </c>
      <c r="G74" s="554">
        <v>1</v>
      </c>
      <c r="H74" s="549"/>
      <c r="I74" s="550">
        <f>SUM(I75:I76)</f>
        <v>288</v>
      </c>
      <c r="J74" s="550">
        <f aca="true" t="shared" si="13" ref="J74:AR74">SUM(J75:J76)</f>
        <v>0</v>
      </c>
      <c r="K74" s="550">
        <f t="shared" si="13"/>
        <v>288</v>
      </c>
      <c r="L74" s="550">
        <f t="shared" si="13"/>
        <v>0</v>
      </c>
      <c r="M74" s="550">
        <f t="shared" si="13"/>
        <v>0</v>
      </c>
      <c r="N74" s="550">
        <v>0</v>
      </c>
      <c r="O74" s="550">
        <f t="shared" si="13"/>
        <v>0</v>
      </c>
      <c r="P74" s="550">
        <f t="shared" si="13"/>
        <v>0</v>
      </c>
      <c r="Q74" s="550">
        <f t="shared" si="13"/>
        <v>0</v>
      </c>
      <c r="R74" s="550">
        <f t="shared" si="13"/>
        <v>0</v>
      </c>
      <c r="S74" s="550">
        <f t="shared" si="13"/>
        <v>0</v>
      </c>
      <c r="T74" s="725">
        <f t="shared" si="13"/>
        <v>0</v>
      </c>
      <c r="U74" s="726">
        <f t="shared" si="13"/>
        <v>0</v>
      </c>
      <c r="V74" s="550">
        <f t="shared" si="13"/>
        <v>0</v>
      </c>
      <c r="W74" s="550">
        <f t="shared" si="13"/>
        <v>0</v>
      </c>
      <c r="X74" s="550">
        <f t="shared" si="13"/>
        <v>0</v>
      </c>
      <c r="Y74" s="550">
        <f t="shared" si="13"/>
        <v>0</v>
      </c>
      <c r="Z74" s="550">
        <f t="shared" si="13"/>
        <v>0</v>
      </c>
      <c r="AA74" s="550">
        <f t="shared" si="13"/>
        <v>0</v>
      </c>
      <c r="AB74" s="550">
        <f t="shared" si="13"/>
        <v>0</v>
      </c>
      <c r="AC74" s="550">
        <f t="shared" si="13"/>
        <v>0</v>
      </c>
      <c r="AD74" s="550">
        <f t="shared" si="13"/>
        <v>0</v>
      </c>
      <c r="AE74" s="550">
        <f t="shared" si="13"/>
        <v>180</v>
      </c>
      <c r="AF74" s="724">
        <f t="shared" si="13"/>
        <v>0</v>
      </c>
      <c r="AG74" s="723">
        <f t="shared" si="13"/>
        <v>0</v>
      </c>
      <c r="AH74" s="550">
        <f t="shared" si="13"/>
        <v>108</v>
      </c>
      <c r="AI74" s="550">
        <f t="shared" si="13"/>
        <v>0</v>
      </c>
      <c r="AJ74" s="550">
        <f t="shared" si="13"/>
        <v>0</v>
      </c>
      <c r="AK74" s="550">
        <f t="shared" si="13"/>
        <v>0</v>
      </c>
      <c r="AL74" s="550">
        <f t="shared" si="13"/>
        <v>0</v>
      </c>
      <c r="AM74" s="550">
        <f t="shared" si="13"/>
        <v>0</v>
      </c>
      <c r="AN74" s="550">
        <f t="shared" si="13"/>
        <v>0</v>
      </c>
      <c r="AO74" s="550">
        <f t="shared" si="13"/>
        <v>0</v>
      </c>
      <c r="AP74" s="722">
        <f t="shared" si="13"/>
        <v>0</v>
      </c>
      <c r="AQ74" s="550">
        <f t="shared" si="13"/>
        <v>0</v>
      </c>
      <c r="AR74" s="550">
        <f t="shared" si="13"/>
        <v>0</v>
      </c>
      <c r="AS74" s="24"/>
      <c r="AT74" s="53"/>
      <c r="AU74" s="25"/>
      <c r="AV74" s="54"/>
      <c r="AW74" s="7"/>
    </row>
    <row r="75" spans="1:49" s="788" customFormat="1" ht="15.75" thickBot="1">
      <c r="A75" s="789" t="s">
        <v>191</v>
      </c>
      <c r="B75" s="1012" t="s">
        <v>33</v>
      </c>
      <c r="C75" s="1011"/>
      <c r="D75" s="841"/>
      <c r="E75" s="842"/>
      <c r="F75" s="843"/>
      <c r="G75" s="778"/>
      <c r="H75" s="844"/>
      <c r="I75" s="845">
        <v>180</v>
      </c>
      <c r="J75" s="846"/>
      <c r="K75" s="845">
        <v>180</v>
      </c>
      <c r="L75" s="845"/>
      <c r="M75" s="843"/>
      <c r="N75" s="847"/>
      <c r="O75" s="847"/>
      <c r="P75" s="848"/>
      <c r="Q75" s="843"/>
      <c r="R75" s="843"/>
      <c r="S75" s="849"/>
      <c r="T75" s="843"/>
      <c r="U75" s="850"/>
      <c r="V75" s="851"/>
      <c r="W75" s="851"/>
      <c r="X75" s="851"/>
      <c r="Y75" s="851"/>
      <c r="Z75" s="852"/>
      <c r="AA75" s="853"/>
      <c r="AB75" s="843"/>
      <c r="AC75" s="843"/>
      <c r="AD75" s="843"/>
      <c r="AE75" s="843">
        <v>180</v>
      </c>
      <c r="AF75" s="847"/>
      <c r="AG75" s="854"/>
      <c r="AH75" s="847"/>
      <c r="AI75" s="847"/>
      <c r="AJ75" s="843"/>
      <c r="AK75" s="855"/>
      <c r="AL75" s="778"/>
      <c r="AM75" s="856"/>
      <c r="AN75" s="857"/>
      <c r="AO75" s="856"/>
      <c r="AP75" s="857"/>
      <c r="AQ75" s="856"/>
      <c r="AR75" s="858"/>
      <c r="AS75" s="783"/>
      <c r="AT75" s="784"/>
      <c r="AU75" s="785"/>
      <c r="AV75" s="786"/>
      <c r="AW75" s="787"/>
    </row>
    <row r="76" spans="1:49" s="788" customFormat="1" ht="15.75" thickBot="1">
      <c r="A76" s="936" t="s">
        <v>192</v>
      </c>
      <c r="B76" s="1018" t="s">
        <v>62</v>
      </c>
      <c r="C76" s="1019"/>
      <c r="D76" s="859"/>
      <c r="E76" s="813"/>
      <c r="F76" s="792"/>
      <c r="G76" s="793"/>
      <c r="H76" s="794"/>
      <c r="I76" s="795">
        <v>108</v>
      </c>
      <c r="J76" s="796"/>
      <c r="K76" s="795">
        <v>108</v>
      </c>
      <c r="L76" s="795"/>
      <c r="M76" s="797"/>
      <c r="N76" s="798"/>
      <c r="O76" s="798"/>
      <c r="P76" s="799"/>
      <c r="Q76" s="797"/>
      <c r="R76" s="797"/>
      <c r="S76" s="800"/>
      <c r="T76" s="797"/>
      <c r="U76" s="801"/>
      <c r="V76" s="802"/>
      <c r="W76" s="802"/>
      <c r="X76" s="802"/>
      <c r="Y76" s="802"/>
      <c r="Z76" s="803"/>
      <c r="AA76" s="860"/>
      <c r="AB76" s="797"/>
      <c r="AC76" s="797"/>
      <c r="AD76" s="797"/>
      <c r="AE76" s="797"/>
      <c r="AF76" s="798"/>
      <c r="AG76" s="816"/>
      <c r="AH76" s="798">
        <v>108</v>
      </c>
      <c r="AI76" s="798"/>
      <c r="AJ76" s="797"/>
      <c r="AK76" s="807"/>
      <c r="AL76" s="808"/>
      <c r="AM76" s="861"/>
      <c r="AN76" s="862"/>
      <c r="AO76" s="861"/>
      <c r="AP76" s="862"/>
      <c r="AQ76" s="861"/>
      <c r="AR76" s="863"/>
      <c r="AS76" s="783"/>
      <c r="AT76" s="784"/>
      <c r="AU76" s="785"/>
      <c r="AV76" s="786"/>
      <c r="AW76" s="787"/>
    </row>
    <row r="77" spans="1:49" s="153" customFormat="1" ht="28.5" customHeight="1" thickBot="1">
      <c r="A77" s="938"/>
      <c r="B77" s="1033" t="s">
        <v>36</v>
      </c>
      <c r="C77" s="1011"/>
      <c r="D77" s="541" t="s">
        <v>232</v>
      </c>
      <c r="E77" s="542">
        <v>11</v>
      </c>
      <c r="F77" s="543">
        <v>37</v>
      </c>
      <c r="G77" s="544">
        <v>18</v>
      </c>
      <c r="H77" s="545"/>
      <c r="I77" s="546">
        <f>I10+I19+I24+I31+I35</f>
        <v>5328</v>
      </c>
      <c r="J77" s="546">
        <f>J10+J19+J24+J31+J35</f>
        <v>300</v>
      </c>
      <c r="K77" s="546">
        <f>K10+K19+K24+K31+K35</f>
        <v>5328</v>
      </c>
      <c r="L77" s="546">
        <f>L10+L19+L24+L31+L35</f>
        <v>2841</v>
      </c>
      <c r="M77" s="546">
        <f>M10+M19+M24+M31+M35</f>
        <v>1511</v>
      </c>
      <c r="N77" s="546">
        <v>40</v>
      </c>
      <c r="O77" s="546">
        <f aca="true" t="shared" si="14" ref="O77:AR77">O10+O19+O24+O31+O35</f>
        <v>300</v>
      </c>
      <c r="P77" s="546" t="e">
        <f t="shared" si="14"/>
        <v>#REF!</v>
      </c>
      <c r="Q77" s="546" t="e">
        <f t="shared" si="14"/>
        <v>#REF!</v>
      </c>
      <c r="R77" s="546" t="e">
        <f t="shared" si="14"/>
        <v>#REF!</v>
      </c>
      <c r="S77" s="546" t="e">
        <f t="shared" si="14"/>
        <v>#REF!</v>
      </c>
      <c r="T77" s="546" t="e">
        <f t="shared" si="14"/>
        <v>#REF!</v>
      </c>
      <c r="U77" s="546">
        <f t="shared" si="14"/>
        <v>576</v>
      </c>
      <c r="V77" s="546">
        <f t="shared" si="14"/>
        <v>128</v>
      </c>
      <c r="W77" s="546">
        <f t="shared" si="14"/>
        <v>0</v>
      </c>
      <c r="X77" s="546">
        <f t="shared" si="14"/>
        <v>828</v>
      </c>
      <c r="Y77" s="546">
        <f t="shared" si="14"/>
        <v>157</v>
      </c>
      <c r="Z77" s="546">
        <f t="shared" si="14"/>
        <v>0</v>
      </c>
      <c r="AA77" s="546">
        <f t="shared" si="14"/>
        <v>612</v>
      </c>
      <c r="AB77" s="546">
        <f t="shared" si="14"/>
        <v>290</v>
      </c>
      <c r="AC77" s="546">
        <f t="shared" si="14"/>
        <v>0</v>
      </c>
      <c r="AD77" s="546">
        <f t="shared" si="14"/>
        <v>648</v>
      </c>
      <c r="AE77" s="546">
        <f t="shared" si="14"/>
        <v>484</v>
      </c>
      <c r="AF77" s="546">
        <f t="shared" si="14"/>
        <v>0</v>
      </c>
      <c r="AG77" s="546">
        <f t="shared" si="14"/>
        <v>468</v>
      </c>
      <c r="AH77" s="546">
        <f t="shared" si="14"/>
        <v>306</v>
      </c>
      <c r="AI77" s="546">
        <f t="shared" si="14"/>
        <v>0</v>
      </c>
      <c r="AJ77" s="546">
        <f t="shared" si="14"/>
        <v>576</v>
      </c>
      <c r="AK77" s="546">
        <f t="shared" si="14"/>
        <v>500</v>
      </c>
      <c r="AL77" s="546">
        <f t="shared" si="14"/>
        <v>20</v>
      </c>
      <c r="AM77" s="546">
        <f t="shared" si="14"/>
        <v>432</v>
      </c>
      <c r="AN77" s="546">
        <f t="shared" si="14"/>
        <v>264</v>
      </c>
      <c r="AO77" s="546">
        <f t="shared" si="14"/>
        <v>20</v>
      </c>
      <c r="AP77" s="546">
        <f t="shared" si="14"/>
        <v>252</v>
      </c>
      <c r="AQ77" s="546">
        <f t="shared" si="14"/>
        <v>302</v>
      </c>
      <c r="AR77" s="546">
        <f t="shared" si="14"/>
        <v>0</v>
      </c>
      <c r="AS77" s="149"/>
      <c r="AT77" s="150"/>
      <c r="AU77" s="151"/>
      <c r="AV77" s="152"/>
      <c r="AW77" s="152"/>
    </row>
    <row r="78" spans="1:49" s="66" customFormat="1" ht="12.75" customHeight="1" hidden="1">
      <c r="A78" s="122"/>
      <c r="B78"/>
      <c r="C78" s="230"/>
      <c r="D78" s="228"/>
      <c r="E78" s="222"/>
      <c r="F78" s="223"/>
      <c r="G78" s="224"/>
      <c r="H78"/>
      <c r="I78" s="3"/>
      <c r="J78"/>
      <c r="K78"/>
      <c r="L78"/>
      <c r="M78"/>
      <c r="N78"/>
      <c r="O78"/>
      <c r="P78" s="530"/>
      <c r="Q78" s="531"/>
      <c r="R78" s="531"/>
      <c r="S78" s="531"/>
      <c r="T78" s="531"/>
      <c r="U78" s="532"/>
      <c r="V78" s="533"/>
      <c r="W78" s="533"/>
      <c r="X78" s="533"/>
      <c r="Y78" s="533"/>
      <c r="Z78" s="534"/>
      <c r="AA78" s="535"/>
      <c r="AB78" s="536"/>
      <c r="AC78" s="536"/>
      <c r="AD78" s="536"/>
      <c r="AE78" s="536"/>
      <c r="AF78" s="537"/>
      <c r="AG78" s="538"/>
      <c r="AH78" s="537"/>
      <c r="AI78" s="537"/>
      <c r="AJ78" s="536"/>
      <c r="AK78" s="539"/>
      <c r="AL78" s="540"/>
      <c r="AM78" s="539"/>
      <c r="AN78" s="607"/>
      <c r="AO78" s="539"/>
      <c r="AP78" s="607"/>
      <c r="AQ78" s="539"/>
      <c r="AR78" s="603"/>
      <c r="AS78" s="61"/>
      <c r="AT78" s="62"/>
      <c r="AU78" s="63"/>
      <c r="AV78" s="64"/>
      <c r="AW78" s="65"/>
    </row>
    <row r="79" spans="1:49" s="66" customFormat="1" ht="12.75" customHeight="1" hidden="1">
      <c r="A79" s="122"/>
      <c r="B79"/>
      <c r="C79" s="230"/>
      <c r="D79" s="228"/>
      <c r="E79" s="222"/>
      <c r="F79" s="223"/>
      <c r="G79" s="224"/>
      <c r="H79"/>
      <c r="I79" s="3"/>
      <c r="J79"/>
      <c r="K79"/>
      <c r="L79"/>
      <c r="M79"/>
      <c r="N79"/>
      <c r="O79"/>
      <c r="P79" s="181"/>
      <c r="Q79" s="67"/>
      <c r="R79" s="67"/>
      <c r="S79" s="67"/>
      <c r="T79" s="67"/>
      <c r="U79" s="206"/>
      <c r="V79" s="207"/>
      <c r="W79" s="207"/>
      <c r="X79" s="208"/>
      <c r="Y79" s="208"/>
      <c r="Z79" s="209"/>
      <c r="AA79" s="309"/>
      <c r="AB79" s="67"/>
      <c r="AC79" s="67"/>
      <c r="AD79" s="310"/>
      <c r="AE79" s="310"/>
      <c r="AF79" s="311"/>
      <c r="AG79" s="312"/>
      <c r="AH79" s="311"/>
      <c r="AI79" s="311"/>
      <c r="AJ79" s="310"/>
      <c r="AK79" s="313"/>
      <c r="AL79" s="308"/>
      <c r="AM79" s="671"/>
      <c r="AN79" s="672"/>
      <c r="AO79" s="671"/>
      <c r="AP79" s="672"/>
      <c r="AQ79" s="671"/>
      <c r="AR79" s="603"/>
      <c r="AS79" s="61"/>
      <c r="AT79" s="62"/>
      <c r="AU79" s="63"/>
      <c r="AV79" s="64"/>
      <c r="AW79" s="65"/>
    </row>
    <row r="80" spans="1:49" ht="30.75" customHeight="1">
      <c r="A80" s="939" t="s">
        <v>37</v>
      </c>
      <c r="B80" s="1027" t="s">
        <v>87</v>
      </c>
      <c r="C80" s="1014"/>
      <c r="D80" s="226"/>
      <c r="E80" s="198"/>
      <c r="F80" s="197"/>
      <c r="G80" s="199"/>
      <c r="H80" s="72"/>
      <c r="I80" s="911"/>
      <c r="J80" s="69"/>
      <c r="K80" s="22">
        <v>144</v>
      </c>
      <c r="L80" s="68"/>
      <c r="M80" s="68"/>
      <c r="N80" s="73"/>
      <c r="O80" s="70"/>
      <c r="P80" s="182"/>
      <c r="Q80" s="71"/>
      <c r="R80" s="71"/>
      <c r="S80" s="71"/>
      <c r="T80" s="71"/>
      <c r="U80" s="210"/>
      <c r="V80" s="211"/>
      <c r="W80" s="211"/>
      <c r="X80" s="211"/>
      <c r="Y80" s="211"/>
      <c r="Z80" s="212"/>
      <c r="AA80" s="72"/>
      <c r="AB80" s="68"/>
      <c r="AC80" s="68"/>
      <c r="AD80" s="68"/>
      <c r="AE80" s="68"/>
      <c r="AF80" s="73"/>
      <c r="AG80" s="292"/>
      <c r="AH80" s="73"/>
      <c r="AI80" s="73"/>
      <c r="AJ80" s="68"/>
      <c r="AK80" s="52"/>
      <c r="AL80" s="287"/>
      <c r="AM80" s="674"/>
      <c r="AN80" s="666"/>
      <c r="AO80" s="317"/>
      <c r="AP80" s="666">
        <v>4</v>
      </c>
      <c r="AQ80" s="317"/>
      <c r="AR80" s="667"/>
      <c r="AS80" s="24"/>
      <c r="AT80" s="30"/>
      <c r="AU80" s="25"/>
      <c r="AV80" s="54"/>
      <c r="AW80" s="7"/>
    </row>
    <row r="81" spans="1:49" ht="12.75" customHeight="1" hidden="1">
      <c r="A81" s="940"/>
      <c r="B81" s="42"/>
      <c r="C81" s="230"/>
      <c r="D81" s="228"/>
      <c r="E81" s="198"/>
      <c r="F81" s="197"/>
      <c r="G81" s="199"/>
      <c r="H81" s="72"/>
      <c r="I81" s="911"/>
      <c r="J81" s="69"/>
      <c r="K81" s="22"/>
      <c r="L81" s="68"/>
      <c r="M81" s="68"/>
      <c r="N81" s="73"/>
      <c r="O81" s="70"/>
      <c r="P81" s="182"/>
      <c r="Q81" s="71"/>
      <c r="R81" s="71"/>
      <c r="S81" s="71"/>
      <c r="T81" s="71"/>
      <c r="U81" s="210"/>
      <c r="V81" s="211"/>
      <c r="W81" s="211"/>
      <c r="X81" s="211"/>
      <c r="Y81" s="211"/>
      <c r="Z81" s="212"/>
      <c r="AA81" s="72"/>
      <c r="AB81" s="68"/>
      <c r="AC81" s="68"/>
      <c r="AD81" s="68"/>
      <c r="AE81" s="68"/>
      <c r="AF81" s="73"/>
      <c r="AG81" s="292"/>
      <c r="AH81" s="73"/>
      <c r="AI81" s="73"/>
      <c r="AJ81" s="68"/>
      <c r="AK81" s="52"/>
      <c r="AL81" s="287"/>
      <c r="AM81" s="675"/>
      <c r="AN81" s="599"/>
      <c r="AO81" s="52"/>
      <c r="AP81" s="599"/>
      <c r="AQ81" s="52"/>
      <c r="AR81" s="676"/>
      <c r="AS81" s="24"/>
      <c r="AT81" s="30"/>
      <c r="AU81" s="25"/>
      <c r="AV81" s="54"/>
      <c r="AW81" s="7"/>
    </row>
    <row r="82" spans="1:49" ht="30.75" customHeight="1" thickBot="1">
      <c r="A82" s="939" t="s">
        <v>38</v>
      </c>
      <c r="B82" s="1031" t="s">
        <v>88</v>
      </c>
      <c r="C82" s="1032"/>
      <c r="D82" s="229"/>
      <c r="E82" s="204"/>
      <c r="F82" s="203"/>
      <c r="G82" s="205"/>
      <c r="H82" s="72"/>
      <c r="I82" s="911"/>
      <c r="J82" s="69"/>
      <c r="K82" s="22">
        <v>216</v>
      </c>
      <c r="L82" s="68"/>
      <c r="M82" s="68"/>
      <c r="N82" s="73"/>
      <c r="O82" s="70"/>
      <c r="P82" s="183"/>
      <c r="Q82" s="184"/>
      <c r="R82" s="184"/>
      <c r="S82" s="184"/>
      <c r="T82" s="184"/>
      <c r="U82" s="213"/>
      <c r="V82" s="214"/>
      <c r="W82" s="214"/>
      <c r="X82" s="214"/>
      <c r="Y82" s="214"/>
      <c r="Z82" s="215"/>
      <c r="AA82" s="72"/>
      <c r="AB82" s="68"/>
      <c r="AC82" s="68"/>
      <c r="AD82" s="68"/>
      <c r="AE82" s="68"/>
      <c r="AF82" s="73"/>
      <c r="AG82" s="293"/>
      <c r="AH82" s="294"/>
      <c r="AI82" s="294"/>
      <c r="AJ82" s="314"/>
      <c r="AK82" s="296"/>
      <c r="AL82" s="297"/>
      <c r="AM82" s="677"/>
      <c r="AN82" s="668"/>
      <c r="AO82" s="296"/>
      <c r="AP82" s="668">
        <v>6</v>
      </c>
      <c r="AQ82" s="296"/>
      <c r="AR82" s="678"/>
      <c r="AS82" s="24"/>
      <c r="AT82" s="30"/>
      <c r="AU82" s="25"/>
      <c r="AV82" s="54"/>
      <c r="AW82" s="7"/>
    </row>
    <row r="83" spans="1:49" ht="12.75" customHeight="1" hidden="1">
      <c r="A83"/>
      <c r="B83"/>
      <c r="D83" s="11"/>
      <c r="P83" s="175"/>
      <c r="Q83" s="176"/>
      <c r="R83" s="176"/>
      <c r="S83" s="176"/>
      <c r="T83" s="176"/>
      <c r="U83" s="216"/>
      <c r="V83" s="217"/>
      <c r="W83" s="217"/>
      <c r="X83" s="217"/>
      <c r="Y83" s="217"/>
      <c r="Z83" s="218"/>
      <c r="AA83" s="49"/>
      <c r="AB83" s="44"/>
      <c r="AC83" s="44"/>
      <c r="AD83" s="44"/>
      <c r="AE83" s="44"/>
      <c r="AF83" s="50"/>
      <c r="AG83" s="306"/>
      <c r="AH83" s="258"/>
      <c r="AI83" s="258"/>
      <c r="AJ83" s="163"/>
      <c r="AK83" s="307"/>
      <c r="AL83" s="164"/>
      <c r="AM83" s="307"/>
      <c r="AN83" s="673"/>
      <c r="AO83" s="307"/>
      <c r="AP83" s="673"/>
      <c r="AQ83" s="307"/>
      <c r="AR83" s="604"/>
      <c r="AS83" s="75"/>
      <c r="AT83" s="30"/>
      <c r="AU83" s="25"/>
      <c r="AV83" s="54"/>
      <c r="AW83" s="7"/>
    </row>
    <row r="84" spans="1:49" ht="12.75" customHeight="1" hidden="1">
      <c r="A84"/>
      <c r="B84"/>
      <c r="D84" s="11"/>
      <c r="P84" s="74"/>
      <c r="Q84" s="47"/>
      <c r="R84" s="47"/>
      <c r="S84" s="47"/>
      <c r="T84" s="47"/>
      <c r="U84" s="200"/>
      <c r="V84" s="192"/>
      <c r="W84" s="192"/>
      <c r="X84" s="192"/>
      <c r="Y84" s="192"/>
      <c r="Z84" s="194"/>
      <c r="AA84" s="49"/>
      <c r="AB84" s="44"/>
      <c r="AC84" s="44"/>
      <c r="AD84" s="44"/>
      <c r="AE84" s="44"/>
      <c r="AF84" s="50"/>
      <c r="AG84" s="299"/>
      <c r="AH84" s="50"/>
      <c r="AI84" s="50"/>
      <c r="AJ84" s="44"/>
      <c r="AK84" s="51"/>
      <c r="AL84" s="162"/>
      <c r="AM84" s="51"/>
      <c r="AN84" s="600"/>
      <c r="AO84" s="51"/>
      <c r="AP84" s="600"/>
      <c r="AQ84" s="51"/>
      <c r="AR84" s="604"/>
      <c r="AS84" s="75"/>
      <c r="AT84" s="30"/>
      <c r="AU84" s="25"/>
      <c r="AV84" s="54"/>
      <c r="AW84" s="7"/>
    </row>
    <row r="85" spans="1:49" ht="12.75" customHeight="1" hidden="1">
      <c r="A85"/>
      <c r="B85"/>
      <c r="D85" s="11"/>
      <c r="P85" s="135"/>
      <c r="Q85" s="136"/>
      <c r="R85" s="136"/>
      <c r="S85" s="136"/>
      <c r="T85" s="136"/>
      <c r="U85" s="219"/>
      <c r="V85" s="220"/>
      <c r="W85" s="220"/>
      <c r="X85" s="220"/>
      <c r="Y85" s="220"/>
      <c r="Z85" s="221"/>
      <c r="AA85" s="79"/>
      <c r="AB85" s="76"/>
      <c r="AC85" s="76"/>
      <c r="AD85" s="76"/>
      <c r="AE85" s="76"/>
      <c r="AF85" s="77"/>
      <c r="AG85" s="288"/>
      <c r="AH85" s="77"/>
      <c r="AI85" s="77"/>
      <c r="AJ85" s="76"/>
      <c r="AK85" s="80"/>
      <c r="AL85" s="289"/>
      <c r="AM85" s="80"/>
      <c r="AN85" s="606"/>
      <c r="AO85" s="80"/>
      <c r="AP85" s="606"/>
      <c r="AQ85" s="80"/>
      <c r="AR85" s="602"/>
      <c r="AS85" s="24"/>
      <c r="AT85" s="30"/>
      <c r="AU85" s="25"/>
      <c r="AV85" s="54"/>
      <c r="AW85" s="7"/>
    </row>
    <row r="86" spans="1:49" ht="24.75" customHeight="1" thickBot="1">
      <c r="A86" s="1110" t="s">
        <v>151</v>
      </c>
      <c r="B86" s="1111"/>
      <c r="C86" s="1112"/>
      <c r="D86" s="1112"/>
      <c r="E86" s="1112"/>
      <c r="F86" s="1112"/>
      <c r="G86" s="1112"/>
      <c r="H86" s="1112"/>
      <c r="I86" s="1112"/>
      <c r="J86" s="1113"/>
      <c r="K86" s="1114" t="s">
        <v>36</v>
      </c>
      <c r="L86" s="1101" t="s">
        <v>42</v>
      </c>
      <c r="M86" s="1102"/>
      <c r="N86" s="1102"/>
      <c r="O86" s="1103"/>
      <c r="P86" s="137">
        <v>12</v>
      </c>
      <c r="Q86" s="138"/>
      <c r="R86" s="138"/>
      <c r="S86" s="138">
        <v>12</v>
      </c>
      <c r="T86" s="138"/>
      <c r="U86" s="951">
        <v>10</v>
      </c>
      <c r="V86" s="873"/>
      <c r="W86" s="873"/>
      <c r="X86" s="953">
        <v>12</v>
      </c>
      <c r="Y86" s="873"/>
      <c r="Z86" s="874"/>
      <c r="AA86" s="955">
        <v>9</v>
      </c>
      <c r="AB86" s="875"/>
      <c r="AC86" s="875"/>
      <c r="AD86" s="315">
        <v>7</v>
      </c>
      <c r="AE86" s="875"/>
      <c r="AF86" s="876"/>
      <c r="AG86" s="976">
        <v>7</v>
      </c>
      <c r="AH86" s="876"/>
      <c r="AI86" s="876"/>
      <c r="AJ86" s="315">
        <v>12</v>
      </c>
      <c r="AK86" s="877"/>
      <c r="AL86" s="878"/>
      <c r="AM86" s="674">
        <v>12</v>
      </c>
      <c r="AN86" s="879"/>
      <c r="AO86" s="877"/>
      <c r="AP86" s="666">
        <v>7</v>
      </c>
      <c r="AQ86" s="877"/>
      <c r="AR86" s="880"/>
      <c r="AS86" s="24"/>
      <c r="AT86" s="30"/>
      <c r="AU86" s="25"/>
      <c r="AV86" s="54"/>
      <c r="AW86" s="7"/>
    </row>
    <row r="87" spans="1:49" ht="24.75" customHeight="1" thickBot="1">
      <c r="A87" s="1117" t="s">
        <v>53</v>
      </c>
      <c r="B87" s="1118"/>
      <c r="C87" s="1118"/>
      <c r="D87" s="1118"/>
      <c r="E87" s="1118"/>
      <c r="F87" s="1118"/>
      <c r="G87" s="1118"/>
      <c r="H87" s="1118"/>
      <c r="I87" s="1118"/>
      <c r="J87" s="1119"/>
      <c r="K87" s="1115"/>
      <c r="L87" s="1074" t="s">
        <v>43</v>
      </c>
      <c r="M87" s="1075"/>
      <c r="N87" s="1075"/>
      <c r="O87" s="1076"/>
      <c r="P87" s="139">
        <v>0</v>
      </c>
      <c r="Q87" s="140" t="s">
        <v>0</v>
      </c>
      <c r="R87" s="140"/>
      <c r="S87" s="140">
        <v>0</v>
      </c>
      <c r="T87" s="140" t="s">
        <v>0</v>
      </c>
      <c r="U87" s="123">
        <v>0</v>
      </c>
      <c r="V87" s="881"/>
      <c r="W87" s="881"/>
      <c r="X87" s="26">
        <v>0</v>
      </c>
      <c r="Y87" s="881"/>
      <c r="Z87" s="882"/>
      <c r="AA87" s="72">
        <v>0</v>
      </c>
      <c r="AB87" s="883"/>
      <c r="AC87" s="883"/>
      <c r="AD87" s="68">
        <v>180</v>
      </c>
      <c r="AE87" s="883"/>
      <c r="AF87" s="884"/>
      <c r="AG87" s="292">
        <v>0</v>
      </c>
      <c r="AH87" s="884"/>
      <c r="AI87" s="884"/>
      <c r="AJ87" s="68">
        <v>288</v>
      </c>
      <c r="AK87" s="885"/>
      <c r="AL87" s="886"/>
      <c r="AM87" s="675">
        <v>0</v>
      </c>
      <c r="AN87" s="887"/>
      <c r="AO87" s="885"/>
      <c r="AP87" s="606">
        <v>72</v>
      </c>
      <c r="AQ87" s="885"/>
      <c r="AR87" s="888"/>
      <c r="AS87" s="24"/>
      <c r="AT87" s="30"/>
      <c r="AU87" s="25"/>
      <c r="AV87" s="54"/>
      <c r="AW87" s="7"/>
    </row>
    <row r="88" spans="1:49" ht="24.75" customHeight="1" thickBot="1">
      <c r="A88" s="1089" t="s">
        <v>54</v>
      </c>
      <c r="B88" s="1090"/>
      <c r="C88" s="1090"/>
      <c r="D88" s="1090"/>
      <c r="E88" s="1090"/>
      <c r="F88" s="1090"/>
      <c r="G88" s="1090"/>
      <c r="H88" s="1090"/>
      <c r="I88" s="1090"/>
      <c r="J88" s="1091"/>
      <c r="K88" s="1115"/>
      <c r="L88" s="1086" t="s">
        <v>44</v>
      </c>
      <c r="M88" s="1087"/>
      <c r="N88" s="1087"/>
      <c r="O88" s="1088"/>
      <c r="P88" s="139">
        <v>0</v>
      </c>
      <c r="Q88" s="140" t="s">
        <v>0</v>
      </c>
      <c r="R88" s="140"/>
      <c r="S88" s="140">
        <v>0</v>
      </c>
      <c r="T88" s="140" t="s">
        <v>0</v>
      </c>
      <c r="U88" s="123">
        <v>0</v>
      </c>
      <c r="V88" s="881"/>
      <c r="W88" s="881"/>
      <c r="X88" s="26">
        <v>0</v>
      </c>
      <c r="Y88" s="881"/>
      <c r="Z88" s="882"/>
      <c r="AA88" s="72">
        <v>0</v>
      </c>
      <c r="AB88" s="883"/>
      <c r="AC88" s="883"/>
      <c r="AD88" s="68">
        <v>0</v>
      </c>
      <c r="AE88" s="883"/>
      <c r="AF88" s="884"/>
      <c r="AG88" s="292">
        <v>108</v>
      </c>
      <c r="AH88" s="884"/>
      <c r="AI88" s="884"/>
      <c r="AJ88" s="68">
        <v>0</v>
      </c>
      <c r="AK88" s="885"/>
      <c r="AL88" s="886"/>
      <c r="AM88" s="675">
        <v>144</v>
      </c>
      <c r="AN88" s="887"/>
      <c r="AO88" s="885"/>
      <c r="AP88" s="961">
        <v>144</v>
      </c>
      <c r="AQ88" s="885"/>
      <c r="AR88" s="888"/>
      <c r="AS88" s="24"/>
      <c r="AT88" s="30"/>
      <c r="AU88" s="25"/>
      <c r="AV88" s="54"/>
      <c r="AW88" s="7"/>
    </row>
    <row r="89" spans="1:49" ht="24.75" customHeight="1" thickBot="1">
      <c r="A89" s="1089" t="s">
        <v>263</v>
      </c>
      <c r="B89" s="1090"/>
      <c r="C89" s="1090"/>
      <c r="D89" s="1090"/>
      <c r="E89" s="1090"/>
      <c r="F89" s="1090"/>
      <c r="G89" s="1090"/>
      <c r="H89" s="1090"/>
      <c r="I89" s="1090"/>
      <c r="J89" s="1091"/>
      <c r="K89" s="1115"/>
      <c r="L89" s="1092" t="s">
        <v>45</v>
      </c>
      <c r="M89" s="1093"/>
      <c r="N89" s="1093"/>
      <c r="O89" s="1094"/>
      <c r="P89" s="139">
        <v>0</v>
      </c>
      <c r="Q89" s="140" t="s">
        <v>0</v>
      </c>
      <c r="R89" s="140"/>
      <c r="S89" s="140">
        <v>0</v>
      </c>
      <c r="T89" s="140" t="s">
        <v>0</v>
      </c>
      <c r="U89" s="123">
        <v>0</v>
      </c>
      <c r="V89" s="881"/>
      <c r="W89" s="881"/>
      <c r="X89" s="26">
        <v>0</v>
      </c>
      <c r="Y89" s="881"/>
      <c r="Z89" s="882"/>
      <c r="AA89" s="72">
        <v>0</v>
      </c>
      <c r="AB89" s="883"/>
      <c r="AC89" s="883"/>
      <c r="AD89" s="68">
        <v>0</v>
      </c>
      <c r="AE89" s="883"/>
      <c r="AF89" s="884"/>
      <c r="AG89" s="292">
        <v>0</v>
      </c>
      <c r="AH89" s="884"/>
      <c r="AI89" s="884"/>
      <c r="AJ89" s="68">
        <v>0</v>
      </c>
      <c r="AK89" s="885"/>
      <c r="AL89" s="886"/>
      <c r="AM89" s="675">
        <v>0</v>
      </c>
      <c r="AN89" s="889"/>
      <c r="AO89" s="890"/>
      <c r="AP89" s="602">
        <v>144</v>
      </c>
      <c r="AQ89" s="890"/>
      <c r="AR89" s="888"/>
      <c r="AS89" s="24"/>
      <c r="AT89" s="30"/>
      <c r="AU89" s="25"/>
      <c r="AV89" s="54"/>
      <c r="AW89" s="7"/>
    </row>
    <row r="90" spans="1:49" ht="24.75" customHeight="1" thickBot="1">
      <c r="A90" s="1095" t="s">
        <v>207</v>
      </c>
      <c r="B90" s="1096"/>
      <c r="C90" s="1097"/>
      <c r="D90" s="1097"/>
      <c r="E90" s="1097"/>
      <c r="F90" s="1097"/>
      <c r="G90" s="1097"/>
      <c r="H90" s="1097"/>
      <c r="I90" s="1097"/>
      <c r="J90" s="1097"/>
      <c r="K90" s="1115"/>
      <c r="L90" s="1074" t="s">
        <v>46</v>
      </c>
      <c r="M90" s="1075"/>
      <c r="N90" s="1075"/>
      <c r="O90" s="1076"/>
      <c r="P90" s="139">
        <v>0</v>
      </c>
      <c r="Q90" s="140" t="s">
        <v>0</v>
      </c>
      <c r="R90" s="140"/>
      <c r="S90" s="140">
        <v>3</v>
      </c>
      <c r="T90" s="140" t="s">
        <v>0</v>
      </c>
      <c r="U90" s="123">
        <v>2</v>
      </c>
      <c r="V90" s="881"/>
      <c r="W90" s="881"/>
      <c r="X90" s="26">
        <v>2</v>
      </c>
      <c r="Y90" s="881"/>
      <c r="Z90" s="882"/>
      <c r="AA90" s="72">
        <v>0</v>
      </c>
      <c r="AB90" s="883"/>
      <c r="AC90" s="883"/>
      <c r="AD90" s="68">
        <v>2</v>
      </c>
      <c r="AE90" s="883"/>
      <c r="AF90" s="884"/>
      <c r="AG90" s="292">
        <v>2</v>
      </c>
      <c r="AH90" s="884"/>
      <c r="AI90" s="884"/>
      <c r="AJ90" s="68">
        <v>2</v>
      </c>
      <c r="AK90" s="885"/>
      <c r="AL90" s="886"/>
      <c r="AM90" s="981">
        <v>2</v>
      </c>
      <c r="AN90" s="891"/>
      <c r="AO90" s="892"/>
      <c r="AP90" s="961">
        <v>2</v>
      </c>
      <c r="AQ90" s="892"/>
      <c r="AR90" s="888"/>
      <c r="AS90" s="24"/>
      <c r="AT90" s="30"/>
      <c r="AU90" s="25"/>
      <c r="AV90" s="54"/>
      <c r="AW90" s="7"/>
    </row>
    <row r="91" spans="1:49" ht="24.75" customHeight="1" thickBot="1">
      <c r="A91" s="1095" t="s">
        <v>147</v>
      </c>
      <c r="B91" s="1096"/>
      <c r="C91" s="1097"/>
      <c r="D91" s="1097"/>
      <c r="E91" s="1097"/>
      <c r="F91" s="1097"/>
      <c r="G91" s="1097"/>
      <c r="H91" s="1097"/>
      <c r="I91" s="1097"/>
      <c r="J91" s="1097"/>
      <c r="K91" s="1115"/>
      <c r="L91" s="1101" t="s">
        <v>47</v>
      </c>
      <c r="M91" s="1102"/>
      <c r="N91" s="1102"/>
      <c r="O91" s="1103"/>
      <c r="P91" s="139">
        <v>0</v>
      </c>
      <c r="Q91" s="140" t="s">
        <v>0</v>
      </c>
      <c r="R91" s="140"/>
      <c r="S91" s="140">
        <v>8</v>
      </c>
      <c r="T91" s="140" t="s">
        <v>0</v>
      </c>
      <c r="U91" s="123">
        <v>1</v>
      </c>
      <c r="V91" s="881"/>
      <c r="W91" s="881"/>
      <c r="X91" s="26">
        <v>8</v>
      </c>
      <c r="Y91" s="881"/>
      <c r="Z91" s="882"/>
      <c r="AA91" s="72">
        <v>5</v>
      </c>
      <c r="AB91" s="883"/>
      <c r="AC91" s="883"/>
      <c r="AD91" s="68">
        <v>4</v>
      </c>
      <c r="AE91" s="883"/>
      <c r="AF91" s="884"/>
      <c r="AG91" s="292">
        <v>2</v>
      </c>
      <c r="AH91" s="884"/>
      <c r="AI91" s="884"/>
      <c r="AJ91" s="68">
        <v>7</v>
      </c>
      <c r="AK91" s="885"/>
      <c r="AL91" s="886"/>
      <c r="AM91" s="982">
        <v>5</v>
      </c>
      <c r="AN91" s="891"/>
      <c r="AO91" s="892"/>
      <c r="AP91" s="961">
        <v>5</v>
      </c>
      <c r="AQ91" s="892"/>
      <c r="AR91" s="888"/>
      <c r="AS91" s="24"/>
      <c r="AT91" s="30"/>
      <c r="AU91" s="25"/>
      <c r="AV91" s="54"/>
      <c r="AW91" s="7"/>
    </row>
    <row r="92" spans="1:49" ht="24.75" customHeight="1" thickBot="1">
      <c r="A92" s="1071" t="s">
        <v>146</v>
      </c>
      <c r="B92" s="1072"/>
      <c r="C92" s="1072"/>
      <c r="D92" s="1072"/>
      <c r="E92" s="1072"/>
      <c r="F92" s="1072"/>
      <c r="G92" s="1072"/>
      <c r="H92" s="1072"/>
      <c r="I92" s="1072"/>
      <c r="J92" s="1073"/>
      <c r="K92" s="1116"/>
      <c r="L92" s="1074" t="s">
        <v>48</v>
      </c>
      <c r="M92" s="1075"/>
      <c r="N92" s="1075"/>
      <c r="O92" s="1076"/>
      <c r="P92" s="141">
        <v>0</v>
      </c>
      <c r="Q92" s="142" t="s">
        <v>0</v>
      </c>
      <c r="R92" s="142"/>
      <c r="S92" s="142">
        <v>0</v>
      </c>
      <c r="T92" s="142" t="s">
        <v>0</v>
      </c>
      <c r="U92" s="952">
        <v>1</v>
      </c>
      <c r="V92" s="893"/>
      <c r="W92" s="893"/>
      <c r="X92" s="954">
        <v>1</v>
      </c>
      <c r="Y92" s="893"/>
      <c r="Z92" s="894"/>
      <c r="AA92" s="958">
        <v>3</v>
      </c>
      <c r="AB92" s="895"/>
      <c r="AC92" s="895"/>
      <c r="AD92" s="314">
        <v>1</v>
      </c>
      <c r="AE92" s="895"/>
      <c r="AF92" s="896"/>
      <c r="AG92" s="293">
        <v>2</v>
      </c>
      <c r="AH92" s="896"/>
      <c r="AI92" s="896"/>
      <c r="AJ92" s="314">
        <v>1</v>
      </c>
      <c r="AK92" s="897"/>
      <c r="AL92" s="898"/>
      <c r="AM92" s="983">
        <v>2</v>
      </c>
      <c r="AN92" s="899"/>
      <c r="AO92" s="900"/>
      <c r="AP92" s="295">
        <v>0</v>
      </c>
      <c r="AQ92" s="900"/>
      <c r="AR92" s="901"/>
      <c r="AS92" s="24"/>
      <c r="AT92" s="30"/>
      <c r="AU92" s="25"/>
      <c r="AV92" s="54"/>
      <c r="AW92" s="7"/>
    </row>
    <row r="93" spans="1:50" ht="30.75" customHeight="1" thickBot="1">
      <c r="A93" s="386"/>
      <c r="B93" s="386"/>
      <c r="C93" s="387"/>
      <c r="D93" s="388"/>
      <c r="E93" s="389"/>
      <c r="F93" s="389"/>
      <c r="G93" s="389"/>
      <c r="H93" s="187"/>
      <c r="I93" s="866"/>
      <c r="J93" s="390"/>
      <c r="K93" s="391"/>
      <c r="L93" s="187"/>
      <c r="M93" s="187"/>
      <c r="N93" s="186"/>
      <c r="O93" s="392"/>
      <c r="P93" s="393"/>
      <c r="Q93" s="394"/>
      <c r="R93" s="394"/>
      <c r="S93" s="394"/>
      <c r="T93" s="394"/>
      <c r="U93" s="395"/>
      <c r="V93" s="396"/>
      <c r="W93" s="396"/>
      <c r="X93" s="396"/>
      <c r="Y93" s="396"/>
      <c r="Z93" s="397"/>
      <c r="AA93" s="398"/>
      <c r="AB93" s="399"/>
      <c r="AC93" s="399"/>
      <c r="AD93" s="399"/>
      <c r="AE93" s="399"/>
      <c r="AF93" s="400"/>
      <c r="AG93" s="401"/>
      <c r="AH93" s="400"/>
      <c r="AI93" s="400"/>
      <c r="AJ93" s="399"/>
      <c r="AK93" s="402"/>
      <c r="AL93" s="400"/>
      <c r="AM93" s="720"/>
      <c r="AN93" s="720"/>
      <c r="AO93" s="720"/>
      <c r="AP93" s="720"/>
      <c r="AQ93" s="720"/>
      <c r="AR93" s="720"/>
      <c r="AS93" s="24"/>
      <c r="AT93" s="53"/>
      <c r="AU93" s="25"/>
      <c r="AV93" s="54"/>
      <c r="AW93" s="7"/>
      <c r="AX93" s="59"/>
    </row>
    <row r="94" spans="1:49" ht="15.75" customHeight="1">
      <c r="A94" s="412"/>
      <c r="B94" s="924"/>
      <c r="C94" s="413" t="s">
        <v>39</v>
      </c>
      <c r="D94" s="414"/>
      <c r="E94" s="415"/>
      <c r="F94" s="315"/>
      <c r="G94" s="315"/>
      <c r="H94" s="315"/>
      <c r="I94" s="867"/>
      <c r="J94" s="416"/>
      <c r="K94" s="315"/>
      <c r="L94" s="315"/>
      <c r="M94" s="315"/>
      <c r="N94" s="316"/>
      <c r="O94" s="316"/>
      <c r="P94" s="417"/>
      <c r="Q94" s="315"/>
      <c r="R94" s="315"/>
      <c r="S94" s="315"/>
      <c r="T94" s="315"/>
      <c r="U94" s="418">
        <f>U77/U6</f>
        <v>36</v>
      </c>
      <c r="V94" s="419" t="s">
        <v>0</v>
      </c>
      <c r="W94" s="419">
        <f>W77/16</f>
        <v>0</v>
      </c>
      <c r="X94" s="419">
        <f>X77/X6</f>
        <v>36</v>
      </c>
      <c r="Y94" s="419" t="s">
        <v>0</v>
      </c>
      <c r="Z94" s="420">
        <f>Z77/11</f>
        <v>0</v>
      </c>
      <c r="AA94" s="419">
        <f>AA77/AA6</f>
        <v>36</v>
      </c>
      <c r="AB94" s="421" t="s">
        <v>0</v>
      </c>
      <c r="AC94" s="421">
        <f>AC77/12</f>
        <v>0</v>
      </c>
      <c r="AD94" s="421">
        <f>AD77/AD6</f>
        <v>36</v>
      </c>
      <c r="AE94" s="421" t="s">
        <v>0</v>
      </c>
      <c r="AF94" s="422" t="s">
        <v>0</v>
      </c>
      <c r="AG94" s="418">
        <f>AG77/AG6</f>
        <v>36</v>
      </c>
      <c r="AH94" s="421" t="s">
        <v>0</v>
      </c>
      <c r="AI94" s="421"/>
      <c r="AJ94" s="421">
        <f>AJ77/AJ6</f>
        <v>36</v>
      </c>
      <c r="AK94" s="317"/>
      <c r="AL94" s="316"/>
      <c r="AM94" s="665">
        <f>AM77/AM6</f>
        <v>36</v>
      </c>
      <c r="AN94" s="666"/>
      <c r="AO94" s="666"/>
      <c r="AP94" s="666">
        <f>AP77/AP6</f>
        <v>36</v>
      </c>
      <c r="AQ94" s="666"/>
      <c r="AR94" s="667"/>
      <c r="AS94" s="24"/>
      <c r="AT94" s="30"/>
      <c r="AU94" s="25"/>
      <c r="AV94" s="54"/>
      <c r="AW94" s="7"/>
    </row>
    <row r="95" spans="1:49" ht="18" customHeight="1" thickBot="1">
      <c r="A95" s="1077" t="s">
        <v>93</v>
      </c>
      <c r="B95" s="1078"/>
      <c r="C95" s="1079"/>
      <c r="D95" s="423"/>
      <c r="E95" s="424"/>
      <c r="F95" s="314"/>
      <c r="G95" s="314"/>
      <c r="H95" s="314"/>
      <c r="I95" s="868"/>
      <c r="J95" s="425"/>
      <c r="K95" s="314"/>
      <c r="L95" s="314"/>
      <c r="M95" s="314"/>
      <c r="N95" s="294"/>
      <c r="O95" s="294"/>
      <c r="P95" s="426"/>
      <c r="Q95" s="314"/>
      <c r="R95" s="314"/>
      <c r="S95" s="314"/>
      <c r="T95" s="314"/>
      <c r="U95" s="427">
        <f>576-U77</f>
        <v>0</v>
      </c>
      <c r="V95" s="428" t="s">
        <v>0</v>
      </c>
      <c r="W95" s="428" t="s">
        <v>0</v>
      </c>
      <c r="X95" s="429">
        <f>828-X77</f>
        <v>0</v>
      </c>
      <c r="Y95" s="133"/>
      <c r="Z95" s="134"/>
      <c r="AA95" s="430">
        <f>612-AA77</f>
        <v>0</v>
      </c>
      <c r="AB95" s="295" t="s">
        <v>0</v>
      </c>
      <c r="AC95" s="295" t="s">
        <v>0</v>
      </c>
      <c r="AD95" s="431">
        <f>648-AD77</f>
        <v>0</v>
      </c>
      <c r="AE95" s="295" t="s">
        <v>0</v>
      </c>
      <c r="AF95" s="296" t="s">
        <v>0</v>
      </c>
      <c r="AG95" s="432">
        <f>468-AG77</f>
        <v>0</v>
      </c>
      <c r="AH95" s="295" t="s">
        <v>0</v>
      </c>
      <c r="AI95" s="295" t="s">
        <v>0</v>
      </c>
      <c r="AJ95" s="431">
        <f>576-AJ77</f>
        <v>0</v>
      </c>
      <c r="AK95" s="433"/>
      <c r="AL95" s="294"/>
      <c r="AM95" s="431">
        <f>432-AM77</f>
        <v>0</v>
      </c>
      <c r="AN95" s="668"/>
      <c r="AO95" s="668"/>
      <c r="AP95" s="431">
        <f>252-AP77</f>
        <v>0</v>
      </c>
      <c r="AQ95" s="668"/>
      <c r="AR95" s="669"/>
      <c r="AS95" s="24"/>
      <c r="AT95" s="30"/>
      <c r="AU95" s="25"/>
      <c r="AV95" s="54"/>
      <c r="AW95" s="7"/>
    </row>
    <row r="96" spans="1:49" ht="18" customHeight="1" thickBot="1">
      <c r="A96" s="1080"/>
      <c r="B96" s="1080"/>
      <c r="C96" s="1080"/>
      <c r="D96" s="403"/>
      <c r="E96" s="404"/>
      <c r="F96" s="187"/>
      <c r="G96" s="187"/>
      <c r="H96" s="187"/>
      <c r="I96" s="869"/>
      <c r="J96" s="390"/>
      <c r="K96" s="187"/>
      <c r="L96" s="187"/>
      <c r="M96" s="187"/>
      <c r="N96" s="186"/>
      <c r="O96" s="186"/>
      <c r="P96" s="405"/>
      <c r="Q96" s="187"/>
      <c r="R96" s="187"/>
      <c r="S96" s="187"/>
      <c r="T96" s="187"/>
      <c r="U96" s="406"/>
      <c r="V96" s="407"/>
      <c r="W96" s="407"/>
      <c r="X96" s="407"/>
      <c r="Y96" s="407"/>
      <c r="Z96" s="408"/>
      <c r="AA96" s="409"/>
      <c r="AB96" s="185"/>
      <c r="AC96" s="185"/>
      <c r="AD96" s="185"/>
      <c r="AE96" s="185"/>
      <c r="AF96" s="410"/>
      <c r="AG96" s="411"/>
      <c r="AH96" s="186"/>
      <c r="AI96" s="186"/>
      <c r="AJ96" s="187"/>
      <c r="AK96" s="53"/>
      <c r="AL96" s="186"/>
      <c r="AM96" s="605"/>
      <c r="AN96" s="605"/>
      <c r="AO96" s="605"/>
      <c r="AP96" s="605"/>
      <c r="AQ96" s="605"/>
      <c r="AR96" s="605"/>
      <c r="AS96" s="24"/>
      <c r="AT96" s="30"/>
      <c r="AU96" s="25"/>
      <c r="AV96" s="54"/>
      <c r="AW96" s="7"/>
    </row>
    <row r="97" spans="1:49" ht="16.5" customHeight="1" thickBot="1">
      <c r="A97" s="1081"/>
      <c r="B97" s="925"/>
      <c r="C97" s="81"/>
      <c r="D97" s="157"/>
      <c r="E97" s="82"/>
      <c r="F97" s="1098"/>
      <c r="G97" s="1098"/>
      <c r="H97" s="1098"/>
      <c r="I97" s="1098"/>
      <c r="J97" s="1098"/>
      <c r="K97" s="1098"/>
      <c r="L97" s="1098"/>
      <c r="M97" s="1098"/>
      <c r="N97" s="1098"/>
      <c r="O97" s="1098"/>
      <c r="P97" s="83"/>
      <c r="Q97" s="84"/>
      <c r="R97" s="84"/>
      <c r="S97" s="84"/>
      <c r="T97" s="84"/>
      <c r="U97" s="128"/>
      <c r="V97" s="85"/>
      <c r="W97" s="85"/>
      <c r="X97" s="85"/>
      <c r="Y97" s="85"/>
      <c r="Z97" s="129"/>
      <c r="AA97" s="120"/>
      <c r="AB97" s="86"/>
      <c r="AC97" s="86"/>
      <c r="AD97" s="86"/>
      <c r="AE97" s="86"/>
      <c r="AF97" s="87"/>
      <c r="AG97" s="290"/>
      <c r="AH97" s="87"/>
      <c r="AI97" s="87"/>
      <c r="AJ97" s="86"/>
      <c r="AK97" s="88"/>
      <c r="AL97" s="291"/>
      <c r="AM97" s="664"/>
      <c r="AN97" s="664"/>
      <c r="AO97" s="664"/>
      <c r="AP97" s="664"/>
      <c r="AQ97" s="664"/>
      <c r="AR97" s="89"/>
      <c r="AS97" s="89"/>
      <c r="AT97" s="90"/>
      <c r="AU97" s="54"/>
      <c r="AV97" s="54"/>
      <c r="AW97" s="7"/>
    </row>
    <row r="98" spans="1:49" ht="15.75" customHeight="1" thickBot="1">
      <c r="A98" s="1081"/>
      <c r="B98" s="926"/>
      <c r="C98" s="91"/>
      <c r="D98" s="158"/>
      <c r="E98" s="92"/>
      <c r="F98" s="1099"/>
      <c r="G98" s="1099"/>
      <c r="H98" s="1099"/>
      <c r="I98" s="1099"/>
      <c r="J98" s="1099"/>
      <c r="K98" s="1099"/>
      <c r="L98" s="1099"/>
      <c r="M98" s="1099"/>
      <c r="N98" s="1099"/>
      <c r="O98" s="1099"/>
      <c r="P98" s="93"/>
      <c r="Q98" s="94"/>
      <c r="R98" s="94"/>
      <c r="S98" s="94"/>
      <c r="T98" s="94"/>
      <c r="U98" s="126"/>
      <c r="V98" s="27"/>
      <c r="W98" s="27"/>
      <c r="X98" s="27"/>
      <c r="Y98" s="27"/>
      <c r="Z98" s="127"/>
      <c r="AA98" s="72"/>
      <c r="AB98" s="68"/>
      <c r="AC98" s="68"/>
      <c r="AD98" s="68"/>
      <c r="AE98" s="68"/>
      <c r="AF98" s="73"/>
      <c r="AG98" s="292"/>
      <c r="AH98" s="73"/>
      <c r="AI98" s="73"/>
      <c r="AJ98" s="68"/>
      <c r="AK98" s="52"/>
      <c r="AL98" s="287"/>
      <c r="AM98" s="52"/>
      <c r="AN98" s="52"/>
      <c r="AO98" s="52"/>
      <c r="AP98" s="52"/>
      <c r="AQ98" s="52"/>
      <c r="AR98" s="53"/>
      <c r="AS98" s="53"/>
      <c r="AT98" s="90"/>
      <c r="AU98" s="54"/>
      <c r="AV98" s="54"/>
      <c r="AW98" s="7"/>
    </row>
    <row r="99" spans="1:49" ht="15.75" customHeight="1" thickBot="1">
      <c r="A99" s="1081"/>
      <c r="B99" s="926"/>
      <c r="C99" s="91"/>
      <c r="D99" s="158"/>
      <c r="E99" s="92"/>
      <c r="F99" s="1100"/>
      <c r="G99" s="1100"/>
      <c r="H99" s="1100"/>
      <c r="I99" s="1100"/>
      <c r="J99" s="1100"/>
      <c r="K99" s="1100"/>
      <c r="L99" s="1100"/>
      <c r="M99" s="1100"/>
      <c r="N99" s="1100"/>
      <c r="O99" s="1100"/>
      <c r="P99" s="93"/>
      <c r="Q99" s="94"/>
      <c r="R99" s="94"/>
      <c r="S99" s="94"/>
      <c r="T99" s="94"/>
      <c r="U99" s="130"/>
      <c r="V99" s="95"/>
      <c r="W99" s="95"/>
      <c r="X99" s="95"/>
      <c r="Y99" s="95"/>
      <c r="Z99" s="131"/>
      <c r="AA99" s="79"/>
      <c r="AB99" s="76"/>
      <c r="AC99" s="76"/>
      <c r="AD99" s="76"/>
      <c r="AE99" s="76"/>
      <c r="AF99" s="77"/>
      <c r="AG99" s="288"/>
      <c r="AH99" s="77"/>
      <c r="AI99" s="77"/>
      <c r="AJ99" s="68"/>
      <c r="AK99" s="80"/>
      <c r="AL99" s="289"/>
      <c r="AM99" s="80"/>
      <c r="AN99" s="80"/>
      <c r="AO99" s="80"/>
      <c r="AP99" s="80"/>
      <c r="AQ99" s="80"/>
      <c r="AR99" s="53"/>
      <c r="AS99" s="53"/>
      <c r="AT99" s="90"/>
      <c r="AU99" s="54"/>
      <c r="AV99" s="54"/>
      <c r="AW99" s="7"/>
    </row>
    <row r="100" spans="1:49" ht="15.75" customHeight="1" thickBot="1">
      <c r="A100" s="1081"/>
      <c r="B100" s="926"/>
      <c r="C100" s="91"/>
      <c r="D100" s="158"/>
      <c r="E100" s="92"/>
      <c r="F100" s="1100"/>
      <c r="G100" s="1100"/>
      <c r="H100" s="1100"/>
      <c r="I100" s="1100"/>
      <c r="J100" s="1100"/>
      <c r="K100" s="1100"/>
      <c r="L100" s="1100"/>
      <c r="M100" s="1100"/>
      <c r="N100" s="1100"/>
      <c r="O100" s="1100"/>
      <c r="P100" s="93"/>
      <c r="Q100" s="94"/>
      <c r="R100" s="94"/>
      <c r="S100" s="94"/>
      <c r="T100" s="94"/>
      <c r="U100" s="130"/>
      <c r="V100" s="95"/>
      <c r="W100" s="95"/>
      <c r="X100" s="95"/>
      <c r="Y100" s="95"/>
      <c r="Z100" s="131"/>
      <c r="AA100" s="79"/>
      <c r="AB100" s="76"/>
      <c r="AC100" s="76"/>
      <c r="AD100" s="76"/>
      <c r="AE100" s="76"/>
      <c r="AF100" s="77"/>
      <c r="AG100" s="288"/>
      <c r="AH100" s="77"/>
      <c r="AI100" s="77"/>
      <c r="AJ100" s="76"/>
      <c r="AK100" s="80"/>
      <c r="AL100" s="289"/>
      <c r="AM100" s="80"/>
      <c r="AN100" s="80"/>
      <c r="AO100" s="80"/>
      <c r="AP100" s="80"/>
      <c r="AQ100" s="80"/>
      <c r="AR100" s="53"/>
      <c r="AS100" s="53"/>
      <c r="AT100" s="90"/>
      <c r="AU100" s="54"/>
      <c r="AV100" s="54"/>
      <c r="AW100" s="7"/>
    </row>
    <row r="101" spans="1:49" ht="15" customHeight="1" thickBot="1">
      <c r="A101" s="1081"/>
      <c r="B101" s="927"/>
      <c r="C101" s="96"/>
      <c r="D101" s="159"/>
      <c r="E101" s="97"/>
      <c r="F101" s="1085"/>
      <c r="G101" s="1085"/>
      <c r="H101" s="1085"/>
      <c r="I101" s="1085"/>
      <c r="J101" s="1085"/>
      <c r="K101" s="1085"/>
      <c r="L101" s="1085"/>
      <c r="M101" s="1085"/>
      <c r="N101" s="1085"/>
      <c r="O101" s="1085"/>
      <c r="P101" s="98"/>
      <c r="Q101" s="99"/>
      <c r="R101" s="99"/>
      <c r="S101" s="99"/>
      <c r="T101" s="99"/>
      <c r="U101" s="132"/>
      <c r="V101" s="133"/>
      <c r="W101" s="133"/>
      <c r="X101" s="133"/>
      <c r="Y101" s="133"/>
      <c r="Z101" s="134"/>
      <c r="AA101" s="119"/>
      <c r="AB101" s="78"/>
      <c r="AC101" s="78"/>
      <c r="AD101" s="78"/>
      <c r="AE101" s="78"/>
      <c r="AF101" s="100"/>
      <c r="AG101" s="293"/>
      <c r="AH101" s="294"/>
      <c r="AI101" s="294"/>
      <c r="AJ101" s="295"/>
      <c r="AK101" s="296"/>
      <c r="AL101" s="297"/>
      <c r="AM101" s="80"/>
      <c r="AN101" s="80"/>
      <c r="AO101" s="80"/>
      <c r="AP101" s="80"/>
      <c r="AQ101" s="80"/>
      <c r="AR101" s="53"/>
      <c r="AS101" s="53"/>
      <c r="AT101" s="90"/>
      <c r="AU101" s="54"/>
      <c r="AV101" s="54"/>
      <c r="AW101" s="7"/>
    </row>
    <row r="102" spans="1:49" ht="18" customHeight="1">
      <c r="A102" s="101"/>
      <c r="B102" s="101"/>
      <c r="C102" s="102"/>
      <c r="D102" s="160"/>
      <c r="E102" s="10"/>
      <c r="F102" s="10"/>
      <c r="G102" s="10"/>
      <c r="H102" s="10"/>
      <c r="I102" s="870"/>
      <c r="J102" s="10"/>
      <c r="K102" s="103"/>
      <c r="L102" s="10"/>
      <c r="M102" s="10"/>
      <c r="N102" s="10"/>
      <c r="O102" s="9"/>
      <c r="P102" s="9"/>
      <c r="Q102" s="9"/>
      <c r="R102" s="9"/>
      <c r="S102" s="9"/>
      <c r="T102" s="9"/>
      <c r="U102" s="1082"/>
      <c r="V102" s="104"/>
      <c r="W102" s="104"/>
      <c r="X102" s="1082"/>
      <c r="Y102" s="104"/>
      <c r="Z102" s="104"/>
      <c r="AA102" s="9"/>
      <c r="AB102" s="9"/>
      <c r="AC102" s="9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9"/>
      <c r="AS102" s="9"/>
      <c r="AT102" s="105"/>
      <c r="AU102" s="7"/>
      <c r="AV102" s="7"/>
      <c r="AW102" s="7"/>
    </row>
    <row r="103" spans="1:49" ht="18" customHeight="1">
      <c r="A103" s="1083"/>
      <c r="B103" s="1083"/>
      <c r="C103" s="1083"/>
      <c r="D103" s="161"/>
      <c r="E103" s="10"/>
      <c r="F103" s="10"/>
      <c r="G103" s="10"/>
      <c r="H103" s="10"/>
      <c r="I103" s="870"/>
      <c r="J103" s="10"/>
      <c r="K103" s="10"/>
      <c r="L103" s="10"/>
      <c r="M103" s="10"/>
      <c r="N103" s="10"/>
      <c r="O103" s="9"/>
      <c r="P103" s="9"/>
      <c r="Q103" s="9"/>
      <c r="R103" s="9"/>
      <c r="S103" s="9"/>
      <c r="T103" s="9"/>
      <c r="U103" s="1082"/>
      <c r="V103" s="104"/>
      <c r="W103" s="104"/>
      <c r="X103" s="1082"/>
      <c r="Y103" s="104"/>
      <c r="Z103" s="104"/>
      <c r="AA103" s="9"/>
      <c r="AB103" s="9"/>
      <c r="AC103" s="9"/>
      <c r="AD103" s="10"/>
      <c r="AE103" s="10"/>
      <c r="AF103" s="10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7"/>
      <c r="AS103" s="107"/>
      <c r="AT103" s="105"/>
      <c r="AU103" s="7"/>
      <c r="AV103" s="7"/>
      <c r="AW103" s="7"/>
    </row>
    <row r="104" spans="1:49" ht="14.25" customHeight="1">
      <c r="A104" s="101"/>
      <c r="B104" s="101"/>
      <c r="C104" s="10"/>
      <c r="D104" s="101"/>
      <c r="E104" s="10"/>
      <c r="F104" s="10"/>
      <c r="G104" s="10"/>
      <c r="H104" s="10"/>
      <c r="I104" s="1084"/>
      <c r="J104" s="1084"/>
      <c r="K104" s="1084"/>
      <c r="L104" s="1084"/>
      <c r="M104" s="1084"/>
      <c r="N104" s="1084"/>
      <c r="O104" s="1084"/>
      <c r="P104" s="1084"/>
      <c r="Q104" s="1084"/>
      <c r="R104" s="1084"/>
      <c r="S104" s="1084"/>
      <c r="T104" s="1084"/>
      <c r="U104" s="1084"/>
      <c r="V104" s="1084"/>
      <c r="W104" s="1084"/>
      <c r="X104" s="1084"/>
      <c r="Y104" s="1084"/>
      <c r="Z104" s="1084"/>
      <c r="AA104" s="1084"/>
      <c r="AB104" s="1084"/>
      <c r="AC104" s="1084"/>
      <c r="AD104" s="1084"/>
      <c r="AE104" s="1084"/>
      <c r="AF104" s="1084"/>
      <c r="AG104" s="1084"/>
      <c r="AH104" s="1084"/>
      <c r="AI104" s="1084"/>
      <c r="AJ104" s="1084"/>
      <c r="AK104" s="1084"/>
      <c r="AL104" s="1084"/>
      <c r="AM104" s="108"/>
      <c r="AN104" s="108"/>
      <c r="AO104" s="108"/>
      <c r="AP104" s="108"/>
      <c r="AQ104" s="108"/>
      <c r="AR104" s="9"/>
      <c r="AS104" s="9"/>
      <c r="AT104" s="105"/>
      <c r="AU104" s="7"/>
      <c r="AV104" s="7"/>
      <c r="AW104" s="7"/>
    </row>
    <row r="105" spans="1:49" ht="62.25" customHeight="1">
      <c r="A105" s="101"/>
      <c r="B105" s="101"/>
      <c r="C105" s="10"/>
      <c r="D105" s="101"/>
      <c r="E105" s="10"/>
      <c r="F105" s="9"/>
      <c r="G105" s="9"/>
      <c r="H105" s="9"/>
      <c r="I105" s="871"/>
      <c r="J105" s="9"/>
      <c r="K105" s="1070"/>
      <c r="L105" s="1070"/>
      <c r="M105" s="1070"/>
      <c r="N105" s="1070"/>
      <c r="O105" s="1070"/>
      <c r="P105" s="1070"/>
      <c r="Q105" s="1070"/>
      <c r="R105" s="1070"/>
      <c r="S105" s="1070"/>
      <c r="T105" s="1070"/>
      <c r="U105" s="1070"/>
      <c r="V105" s="1070"/>
      <c r="W105" s="1070"/>
      <c r="X105" s="1070"/>
      <c r="Y105" s="1070"/>
      <c r="Z105" s="1070"/>
      <c r="AA105" s="1070"/>
      <c r="AB105" s="1070"/>
      <c r="AC105" s="1070"/>
      <c r="AD105" s="1070"/>
      <c r="AE105" s="1070"/>
      <c r="AF105" s="1070"/>
      <c r="AG105" s="1070"/>
      <c r="AH105" s="1070"/>
      <c r="AI105" s="1070"/>
      <c r="AJ105" s="1070"/>
      <c r="AK105" s="1070"/>
      <c r="AL105" s="1070"/>
      <c r="AM105" s="109"/>
      <c r="AN105" s="109"/>
      <c r="AO105" s="109"/>
      <c r="AP105" s="109"/>
      <c r="AQ105" s="109"/>
      <c r="AR105" s="9"/>
      <c r="AS105" s="9"/>
      <c r="AT105" s="105"/>
      <c r="AU105" s="7"/>
      <c r="AV105" s="7"/>
      <c r="AW105" s="7"/>
    </row>
    <row r="106" spans="1:49" ht="31.5" customHeight="1">
      <c r="A106" s="101"/>
      <c r="B106" s="101"/>
      <c r="C106" s="10"/>
      <c r="D106" s="101"/>
      <c r="E106" s="10"/>
      <c r="F106" s="9"/>
      <c r="G106" s="9"/>
      <c r="H106" s="9"/>
      <c r="I106" s="871"/>
      <c r="J106" s="9"/>
      <c r="K106" s="110"/>
      <c r="L106" s="9"/>
      <c r="M106" s="9"/>
      <c r="N106" s="9"/>
      <c r="O106" s="9"/>
      <c r="P106" s="9"/>
      <c r="Q106" s="9"/>
      <c r="R106" s="9"/>
      <c r="S106" s="9"/>
      <c r="T106" s="9"/>
      <c r="U106" s="111"/>
      <c r="V106" s="111"/>
      <c r="W106" s="111"/>
      <c r="X106" s="111"/>
      <c r="Y106" s="111"/>
      <c r="Z106" s="111"/>
      <c r="AA106" s="19"/>
      <c r="AB106" s="19"/>
      <c r="AC106" s="19"/>
      <c r="AD106" s="19"/>
      <c r="AE106" s="19"/>
      <c r="AF106" s="19"/>
      <c r="AG106" s="112"/>
      <c r="AH106" s="112"/>
      <c r="AI106" s="112"/>
      <c r="AJ106" s="112"/>
      <c r="AK106" s="112"/>
      <c r="AL106" s="19"/>
      <c r="AM106" s="19"/>
      <c r="AN106" s="19"/>
      <c r="AO106" s="19"/>
      <c r="AP106" s="19"/>
      <c r="AQ106" s="19"/>
      <c r="AR106" s="19"/>
      <c r="AS106" s="19"/>
      <c r="AT106" s="113"/>
      <c r="AU106" s="7"/>
      <c r="AV106" s="7"/>
      <c r="AW106" s="7"/>
    </row>
    <row r="107" spans="1:49" ht="18.75" customHeight="1">
      <c r="A107" s="101"/>
      <c r="B107" s="101"/>
      <c r="C107" s="10"/>
      <c r="D107" s="101"/>
      <c r="E107" s="10"/>
      <c r="F107" s="9"/>
      <c r="G107" s="9"/>
      <c r="H107" s="9"/>
      <c r="I107" s="871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4"/>
      <c r="V107" s="104"/>
      <c r="W107" s="104"/>
      <c r="X107" s="104"/>
      <c r="Y107" s="104"/>
      <c r="Z107" s="104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105"/>
      <c r="AU107" s="7"/>
      <c r="AV107" s="7"/>
      <c r="AW107" s="7"/>
    </row>
    <row r="108" spans="1:49" ht="17.25" customHeight="1">
      <c r="A108" s="101"/>
      <c r="B108" s="101"/>
      <c r="C108" s="10"/>
      <c r="D108" s="101"/>
      <c r="E108" s="10"/>
      <c r="F108" s="9"/>
      <c r="G108" s="9"/>
      <c r="H108" s="9"/>
      <c r="I108" s="871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14"/>
      <c r="V108" s="114"/>
      <c r="W108" s="114"/>
      <c r="X108" s="114"/>
      <c r="Y108" s="114"/>
      <c r="Z108" s="114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105"/>
      <c r="AU108" s="7"/>
      <c r="AV108" s="7"/>
      <c r="AW108" s="7"/>
    </row>
    <row r="109" spans="1:49" ht="30.75" customHeight="1">
      <c r="A109" s="101"/>
      <c r="B109" s="101"/>
      <c r="C109" s="10"/>
      <c r="D109" s="101"/>
      <c r="E109" s="10"/>
      <c r="F109" s="9"/>
      <c r="G109" s="9"/>
      <c r="H109" s="9"/>
      <c r="I109" s="871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4"/>
      <c r="V109" s="104"/>
      <c r="W109" s="104"/>
      <c r="X109" s="104"/>
      <c r="Y109" s="104"/>
      <c r="Z109" s="10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105"/>
      <c r="AU109" s="7"/>
      <c r="AV109" s="7"/>
      <c r="AW109" s="7"/>
    </row>
    <row r="110" spans="1:49" ht="15" customHeight="1">
      <c r="A110" s="101"/>
      <c r="B110" s="101"/>
      <c r="C110" s="10"/>
      <c r="D110" s="101"/>
      <c r="E110" s="10"/>
      <c r="F110" s="9"/>
      <c r="G110" s="9"/>
      <c r="H110" s="9"/>
      <c r="I110" s="871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4"/>
      <c r="V110" s="104"/>
      <c r="W110" s="104"/>
      <c r="X110" s="104"/>
      <c r="Y110" s="104"/>
      <c r="Z110" s="104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10"/>
      <c r="AN110" s="10"/>
      <c r="AO110" s="10"/>
      <c r="AP110" s="10"/>
      <c r="AQ110" s="10"/>
      <c r="AR110" s="9"/>
      <c r="AS110" s="9"/>
      <c r="AT110" s="105"/>
      <c r="AU110" s="7"/>
      <c r="AV110" s="7"/>
      <c r="AW110" s="7"/>
    </row>
    <row r="111" spans="1:49" ht="12" customHeight="1">
      <c r="A111" s="101"/>
      <c r="B111" s="101"/>
      <c r="C111" s="10"/>
      <c r="D111" s="101"/>
      <c r="E111" s="10"/>
      <c r="F111" s="9"/>
      <c r="G111" s="9"/>
      <c r="H111" s="9"/>
      <c r="I111" s="871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04"/>
      <c r="V111" s="104"/>
      <c r="W111" s="104"/>
      <c r="X111" s="104"/>
      <c r="Y111" s="104"/>
      <c r="Z111" s="10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10"/>
      <c r="AN111" s="10"/>
      <c r="AO111" s="10"/>
      <c r="AP111" s="10"/>
      <c r="AQ111" s="10"/>
      <c r="AR111" s="9"/>
      <c r="AS111" s="9"/>
      <c r="AT111" s="105"/>
      <c r="AU111" s="7"/>
      <c r="AV111" s="7"/>
      <c r="AW111" s="7"/>
    </row>
    <row r="112" spans="1:49" ht="13.5" customHeight="1">
      <c r="A112" s="101"/>
      <c r="B112" s="101"/>
      <c r="C112" s="10"/>
      <c r="D112" s="101"/>
      <c r="E112" s="10"/>
      <c r="F112" s="9"/>
      <c r="G112" s="9"/>
      <c r="H112" s="9"/>
      <c r="I112" s="87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4"/>
      <c r="V112" s="104"/>
      <c r="W112" s="104"/>
      <c r="X112" s="104"/>
      <c r="Y112" s="104"/>
      <c r="Z112" s="104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10"/>
      <c r="AN112" s="10"/>
      <c r="AO112" s="10"/>
      <c r="AP112" s="10"/>
      <c r="AQ112" s="10"/>
      <c r="AR112" s="9"/>
      <c r="AS112" s="9"/>
      <c r="AT112" s="105"/>
      <c r="AU112" s="7"/>
      <c r="AV112" s="7"/>
      <c r="AW112" s="7"/>
    </row>
    <row r="113" spans="1:49" ht="14.25">
      <c r="A113" s="101"/>
      <c r="B113" s="101"/>
      <c r="C113" s="10"/>
      <c r="D113" s="101"/>
      <c r="E113" s="10"/>
      <c r="F113" s="9"/>
      <c r="G113" s="9"/>
      <c r="H113" s="9"/>
      <c r="I113" s="871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15"/>
      <c r="V113" s="115"/>
      <c r="W113" s="115"/>
      <c r="X113" s="115"/>
      <c r="Y113" s="115"/>
      <c r="Z113" s="115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10"/>
      <c r="AN113" s="10"/>
      <c r="AO113" s="10"/>
      <c r="AP113" s="10"/>
      <c r="AQ113" s="10"/>
      <c r="AR113" s="9"/>
      <c r="AS113" s="9"/>
      <c r="AT113" s="7"/>
      <c r="AU113" s="7"/>
      <c r="AV113" s="7"/>
      <c r="AW113" s="7"/>
    </row>
    <row r="114" spans="1:49" ht="14.25">
      <c r="A114" s="101"/>
      <c r="B114" s="101"/>
      <c r="C114" s="10"/>
      <c r="D114" s="101"/>
      <c r="E114" s="10"/>
      <c r="F114" s="9"/>
      <c r="G114" s="9"/>
      <c r="H114" s="9"/>
      <c r="I114" s="87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15"/>
      <c r="V114" s="115"/>
      <c r="W114" s="115"/>
      <c r="X114" s="115"/>
      <c r="Y114" s="115"/>
      <c r="Z114" s="115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10"/>
      <c r="AN114" s="10"/>
      <c r="AO114" s="10"/>
      <c r="AP114" s="10"/>
      <c r="AQ114" s="10"/>
      <c r="AR114" s="9"/>
      <c r="AS114" s="9"/>
      <c r="AT114" s="7"/>
      <c r="AU114" s="7"/>
      <c r="AV114" s="7"/>
      <c r="AW114" s="7"/>
    </row>
    <row r="115" spans="1:49" ht="12.75">
      <c r="A115" s="101"/>
      <c r="B115" s="101"/>
      <c r="C115" s="10"/>
      <c r="D115" s="101"/>
      <c r="E115" s="10"/>
      <c r="F115" s="9"/>
      <c r="G115" s="9"/>
      <c r="H115" s="9"/>
      <c r="I115" s="87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7"/>
      <c r="V115" s="7"/>
      <c r="W115" s="7"/>
      <c r="X115" s="7"/>
      <c r="Y115" s="7"/>
      <c r="Z115" s="7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10"/>
      <c r="AN115" s="10"/>
      <c r="AO115" s="10"/>
      <c r="AP115" s="10"/>
      <c r="AQ115" s="10"/>
      <c r="AR115" s="9"/>
      <c r="AS115" s="9"/>
      <c r="AT115" s="7"/>
      <c r="AU115" s="7"/>
      <c r="AV115" s="7"/>
      <c r="AW115" s="7"/>
    </row>
    <row r="116" spans="1:49" ht="12.75">
      <c r="A116" s="101"/>
      <c r="B116" s="101"/>
      <c r="C116" s="10"/>
      <c r="D116" s="101"/>
      <c r="E116" s="10"/>
      <c r="F116" s="7"/>
      <c r="G116" s="7"/>
      <c r="H116" s="7"/>
      <c r="I116" s="872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10"/>
      <c r="AN116" s="10"/>
      <c r="AO116" s="10"/>
      <c r="AP116" s="10"/>
      <c r="AQ116" s="10"/>
      <c r="AR116" s="9"/>
      <c r="AS116" s="9"/>
      <c r="AT116" s="7"/>
      <c r="AU116" s="7"/>
      <c r="AV116" s="7"/>
      <c r="AW116" s="7"/>
    </row>
    <row r="117" spans="1:49" ht="12.75">
      <c r="A117" s="101"/>
      <c r="B117" s="101"/>
      <c r="C117" s="10"/>
      <c r="D117" s="101"/>
      <c r="E117" s="10"/>
      <c r="F117" s="7"/>
      <c r="G117" s="7"/>
      <c r="H117" s="7"/>
      <c r="I117" s="87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10"/>
      <c r="AN117" s="10"/>
      <c r="AO117" s="10"/>
      <c r="AP117" s="10"/>
      <c r="AQ117" s="10"/>
      <c r="AR117" s="9"/>
      <c r="AS117" s="9"/>
      <c r="AT117" s="7"/>
      <c r="AU117" s="7"/>
      <c r="AV117" s="7"/>
      <c r="AW117" s="7"/>
    </row>
    <row r="118" spans="4:49" ht="12.75">
      <c r="D118" s="11"/>
      <c r="F118" s="7"/>
      <c r="G118" s="7"/>
      <c r="H118" s="7"/>
      <c r="I118" s="872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R118" s="7"/>
      <c r="AS118" s="7"/>
      <c r="AT118" s="7"/>
      <c r="AU118" s="7"/>
      <c r="AV118" s="7"/>
      <c r="AW118" s="7"/>
    </row>
    <row r="119" spans="4:49" ht="12.75">
      <c r="D119" s="11"/>
      <c r="F119" s="7"/>
      <c r="G119" s="7"/>
      <c r="H119" s="7"/>
      <c r="I119" s="87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R119" s="7"/>
      <c r="AS119" s="7"/>
      <c r="AT119" s="7"/>
      <c r="AU119" s="7"/>
      <c r="AV119" s="7"/>
      <c r="AW119" s="7"/>
    </row>
    <row r="120" spans="4:49" ht="12.75">
      <c r="D120" s="11"/>
      <c r="F120" s="7"/>
      <c r="G120" s="7"/>
      <c r="H120" s="7"/>
      <c r="I120" s="872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R120" s="7"/>
      <c r="AS120" s="7"/>
      <c r="AT120" s="7"/>
      <c r="AU120" s="7"/>
      <c r="AV120" s="7"/>
      <c r="AW120" s="7"/>
    </row>
    <row r="121" spans="4:49" ht="12.75">
      <c r="D121" s="11"/>
      <c r="AR121" s="7"/>
      <c r="AS121" s="7"/>
      <c r="AT121" s="7"/>
      <c r="AU121" s="7"/>
      <c r="AV121" s="7"/>
      <c r="AW121" s="7"/>
    </row>
    <row r="122" spans="4:49" ht="12.75">
      <c r="D122" s="11"/>
      <c r="AR122" s="7"/>
      <c r="AS122" s="7"/>
      <c r="AT122" s="7"/>
      <c r="AU122" s="7"/>
      <c r="AV122" s="7"/>
      <c r="AW122" s="7"/>
    </row>
    <row r="123" spans="4:49" ht="12.75">
      <c r="D123" s="11"/>
      <c r="AR123" s="7"/>
      <c r="AS123" s="7"/>
      <c r="AT123" s="7"/>
      <c r="AU123" s="7"/>
      <c r="AV123" s="7"/>
      <c r="AW123" s="7"/>
    </row>
    <row r="124" spans="4:49" ht="12.75">
      <c r="D124" s="11"/>
      <c r="AR124" s="7"/>
      <c r="AS124" s="7"/>
      <c r="AT124" s="7"/>
      <c r="AU124" s="7"/>
      <c r="AV124" s="7"/>
      <c r="AW124" s="7"/>
    </row>
    <row r="125" spans="4:49" ht="12.75">
      <c r="D125" s="11"/>
      <c r="AR125" s="7"/>
      <c r="AS125" s="7"/>
      <c r="AT125" s="7"/>
      <c r="AU125" s="7"/>
      <c r="AV125" s="7"/>
      <c r="AW125" s="7"/>
    </row>
    <row r="126" spans="4:49" ht="12.75">
      <c r="D126" s="11"/>
      <c r="AR126" s="7"/>
      <c r="AS126" s="7"/>
      <c r="AT126" s="7"/>
      <c r="AU126" s="7"/>
      <c r="AV126" s="7"/>
      <c r="AW126" s="7"/>
    </row>
    <row r="127" spans="4:49" ht="12.75">
      <c r="D127" s="11"/>
      <c r="AR127" s="7"/>
      <c r="AS127" s="7"/>
      <c r="AT127" s="7"/>
      <c r="AU127" s="7"/>
      <c r="AV127" s="7"/>
      <c r="AW127" s="7"/>
    </row>
    <row r="128" spans="4:49" ht="12.75">
      <c r="D128" s="11"/>
      <c r="AR128" s="7"/>
      <c r="AS128" s="7"/>
      <c r="AT128" s="7"/>
      <c r="AU128" s="7"/>
      <c r="AV128" s="7"/>
      <c r="AW128" s="7"/>
    </row>
    <row r="129" spans="4:49" ht="12.75">
      <c r="D129" s="11"/>
      <c r="AR129" s="7"/>
      <c r="AS129" s="7"/>
      <c r="AT129" s="7"/>
      <c r="AU129" s="7"/>
      <c r="AV129" s="7"/>
      <c r="AW129" s="7"/>
    </row>
    <row r="130" spans="4:49" ht="12.75">
      <c r="D130" s="11"/>
      <c r="AR130" s="7"/>
      <c r="AS130" s="7"/>
      <c r="AT130" s="7"/>
      <c r="AU130" s="7"/>
      <c r="AV130" s="7"/>
      <c r="AW130" s="7"/>
    </row>
    <row r="131" spans="4:49" ht="12.75">
      <c r="D131" s="11"/>
      <c r="AR131" s="7"/>
      <c r="AS131" s="7"/>
      <c r="AT131" s="7"/>
      <c r="AU131" s="7"/>
      <c r="AV131" s="7"/>
      <c r="AW131" s="7"/>
    </row>
    <row r="132" spans="4:49" ht="12.75">
      <c r="D132" s="11"/>
      <c r="AR132" s="7"/>
      <c r="AS132" s="7"/>
      <c r="AT132" s="7"/>
      <c r="AU132" s="7"/>
      <c r="AV132" s="7"/>
      <c r="AW132" s="7"/>
    </row>
    <row r="133" spans="4:49" ht="12.75">
      <c r="D133" s="11"/>
      <c r="AR133" s="7"/>
      <c r="AS133" s="7"/>
      <c r="AT133" s="7"/>
      <c r="AU133" s="7"/>
      <c r="AV133" s="7"/>
      <c r="AW133" s="7"/>
    </row>
    <row r="134" spans="4:49" ht="12.75">
      <c r="D134" s="11"/>
      <c r="AR134" s="7"/>
      <c r="AS134" s="7"/>
      <c r="AT134" s="7"/>
      <c r="AU134" s="7"/>
      <c r="AV134" s="7"/>
      <c r="AW134" s="7"/>
    </row>
    <row r="135" spans="4:49" ht="12.75">
      <c r="D135" s="11"/>
      <c r="AR135" s="7"/>
      <c r="AS135" s="7"/>
      <c r="AT135" s="7"/>
      <c r="AU135" s="7"/>
      <c r="AV135" s="7"/>
      <c r="AW135" s="7"/>
    </row>
    <row r="136" spans="4:49" ht="12.75">
      <c r="D136" s="11"/>
      <c r="AR136" s="7"/>
      <c r="AS136" s="7"/>
      <c r="AT136" s="7"/>
      <c r="AU136" s="7"/>
      <c r="AV136" s="7"/>
      <c r="AW136" s="7"/>
    </row>
    <row r="137" spans="4:49" ht="12.75">
      <c r="D137" s="11"/>
      <c r="AR137" s="7"/>
      <c r="AS137" s="7"/>
      <c r="AT137" s="7"/>
      <c r="AU137" s="7"/>
      <c r="AV137" s="7"/>
      <c r="AW137" s="7"/>
    </row>
    <row r="138" spans="4:49" ht="12.75">
      <c r="D138" s="11"/>
      <c r="AR138" s="7"/>
      <c r="AS138" s="7"/>
      <c r="AT138" s="7"/>
      <c r="AU138" s="7"/>
      <c r="AV138" s="7"/>
      <c r="AW138" s="7"/>
    </row>
    <row r="139" spans="4:49" ht="12.75">
      <c r="D139" s="11"/>
      <c r="AR139" s="7"/>
      <c r="AS139" s="7"/>
      <c r="AT139" s="7"/>
      <c r="AU139" s="7"/>
      <c r="AV139" s="7"/>
      <c r="AW139" s="7"/>
    </row>
    <row r="140" spans="4:49" ht="12.75">
      <c r="D140" s="11"/>
      <c r="AR140" s="7"/>
      <c r="AS140" s="7"/>
      <c r="AT140" s="7"/>
      <c r="AU140" s="7"/>
      <c r="AV140" s="7"/>
      <c r="AW140" s="7"/>
    </row>
    <row r="141" spans="4:49" ht="12.75">
      <c r="D141" s="11"/>
      <c r="AR141" s="7"/>
      <c r="AS141" s="7"/>
      <c r="AT141" s="7"/>
      <c r="AU141" s="7"/>
      <c r="AV141" s="7"/>
      <c r="AW141" s="7"/>
    </row>
    <row r="142" spans="4:49" ht="12.75">
      <c r="D142" s="11"/>
      <c r="AR142" s="7"/>
      <c r="AS142" s="7"/>
      <c r="AT142" s="7"/>
      <c r="AU142" s="7"/>
      <c r="AV142" s="7"/>
      <c r="AW142" s="7"/>
    </row>
    <row r="143" spans="4:49" ht="12.75">
      <c r="D143" s="11"/>
      <c r="AR143" s="7"/>
      <c r="AS143" s="7"/>
      <c r="AT143" s="7"/>
      <c r="AU143" s="7"/>
      <c r="AV143" s="7"/>
      <c r="AW143" s="7"/>
    </row>
    <row r="144" spans="4:49" ht="12.75">
      <c r="D144" s="11"/>
      <c r="AR144" s="7"/>
      <c r="AS144" s="7"/>
      <c r="AT144" s="7"/>
      <c r="AU144" s="7"/>
      <c r="AV144" s="7"/>
      <c r="AW144" s="7"/>
    </row>
    <row r="145" spans="4:49" ht="12.75">
      <c r="D145" s="11"/>
      <c r="AR145" s="7"/>
      <c r="AS145" s="7"/>
      <c r="AT145" s="7"/>
      <c r="AU145" s="7"/>
      <c r="AV145" s="7"/>
      <c r="AW145" s="7"/>
    </row>
    <row r="146" spans="4:49" ht="12.75">
      <c r="D146" s="11"/>
      <c r="AR146" s="7"/>
      <c r="AS146" s="7"/>
      <c r="AT146" s="7"/>
      <c r="AU146" s="7"/>
      <c r="AV146" s="7"/>
      <c r="AW146" s="7"/>
    </row>
    <row r="147" spans="4:49" ht="12.75">
      <c r="D147" s="11"/>
      <c r="AR147" s="7"/>
      <c r="AS147" s="7"/>
      <c r="AT147" s="7"/>
      <c r="AU147" s="7"/>
      <c r="AV147" s="7"/>
      <c r="AW147" s="7"/>
    </row>
    <row r="148" spans="4:49" ht="12.75">
      <c r="D148" s="11"/>
      <c r="AR148" s="7"/>
      <c r="AS148" s="7"/>
      <c r="AT148" s="7"/>
      <c r="AU148" s="7"/>
      <c r="AV148" s="7"/>
      <c r="AW148" s="7"/>
    </row>
    <row r="149" spans="4:49" ht="12.75">
      <c r="D149" s="11"/>
      <c r="AR149" s="7"/>
      <c r="AS149" s="7"/>
      <c r="AT149" s="7"/>
      <c r="AU149" s="7"/>
      <c r="AV149" s="7"/>
      <c r="AW149" s="7"/>
    </row>
    <row r="150" spans="4:49" ht="12.75">
      <c r="D150" s="11"/>
      <c r="AR150" s="7"/>
      <c r="AS150" s="7"/>
      <c r="AT150" s="7"/>
      <c r="AU150" s="7"/>
      <c r="AV150" s="7"/>
      <c r="AW150" s="7"/>
    </row>
    <row r="151" spans="4:49" ht="12.75">
      <c r="D151" s="11"/>
      <c r="AR151" s="7"/>
      <c r="AS151" s="7"/>
      <c r="AT151" s="7"/>
      <c r="AU151" s="7"/>
      <c r="AV151" s="7"/>
      <c r="AW151" s="7"/>
    </row>
    <row r="152" spans="4:49" ht="12.75">
      <c r="D152" s="11"/>
      <c r="AR152" s="7"/>
      <c r="AS152" s="7"/>
      <c r="AT152" s="7"/>
      <c r="AU152" s="7"/>
      <c r="AV152" s="7"/>
      <c r="AW152" s="7"/>
    </row>
    <row r="153" spans="4:49" ht="12.75">
      <c r="D153" s="11"/>
      <c r="AR153" s="7"/>
      <c r="AS153" s="7"/>
      <c r="AT153" s="7"/>
      <c r="AU153" s="7"/>
      <c r="AV153" s="7"/>
      <c r="AW153" s="7"/>
    </row>
    <row r="154" spans="4:49" ht="12.75">
      <c r="D154" s="11"/>
      <c r="AR154" s="7"/>
      <c r="AS154" s="7"/>
      <c r="AT154" s="7"/>
      <c r="AU154" s="7"/>
      <c r="AV154" s="7"/>
      <c r="AW154" s="7"/>
    </row>
    <row r="155" spans="4:49" ht="12.75">
      <c r="D155" s="11"/>
      <c r="AR155" s="7"/>
      <c r="AS155" s="7"/>
      <c r="AT155" s="7"/>
      <c r="AU155" s="7"/>
      <c r="AV155" s="7"/>
      <c r="AW155" s="7"/>
    </row>
    <row r="156" spans="4:49" ht="12.75">
      <c r="D156" s="11"/>
      <c r="AR156" s="7"/>
      <c r="AS156" s="7"/>
      <c r="AT156" s="7"/>
      <c r="AU156" s="7"/>
      <c r="AV156" s="7"/>
      <c r="AW156" s="7"/>
    </row>
    <row r="157" spans="4:49" ht="12.75">
      <c r="D157" s="11"/>
      <c r="AR157" s="7"/>
      <c r="AS157" s="7"/>
      <c r="AT157" s="7"/>
      <c r="AU157" s="7"/>
      <c r="AV157" s="7"/>
      <c r="AW157" s="7"/>
    </row>
    <row r="158" spans="4:49" ht="12.75">
      <c r="D158" s="11"/>
      <c r="AR158" s="7"/>
      <c r="AS158" s="7"/>
      <c r="AT158" s="7"/>
      <c r="AU158" s="7"/>
      <c r="AV158" s="7"/>
      <c r="AW158" s="7"/>
    </row>
    <row r="159" spans="4:49" ht="12.75">
      <c r="D159" s="11"/>
      <c r="AR159" s="7"/>
      <c r="AS159" s="7"/>
      <c r="AT159" s="7"/>
      <c r="AU159" s="7"/>
      <c r="AV159" s="7"/>
      <c r="AW159" s="7"/>
    </row>
    <row r="160" spans="4:49" ht="12.75">
      <c r="D160" s="11"/>
      <c r="AR160" s="7"/>
      <c r="AS160" s="7"/>
      <c r="AT160" s="7"/>
      <c r="AU160" s="7"/>
      <c r="AV160" s="7"/>
      <c r="AW160" s="7"/>
    </row>
    <row r="161" spans="4:49" ht="12.75">
      <c r="D161" s="11"/>
      <c r="AR161" s="7"/>
      <c r="AS161" s="7"/>
      <c r="AT161" s="7"/>
      <c r="AU161" s="7"/>
      <c r="AV161" s="7"/>
      <c r="AW161" s="7"/>
    </row>
    <row r="162" spans="4:49" ht="12.75">
      <c r="D162" s="11"/>
      <c r="AR162" s="7"/>
      <c r="AS162" s="7"/>
      <c r="AT162" s="7"/>
      <c r="AU162" s="7"/>
      <c r="AV162" s="7"/>
      <c r="AW162" s="7"/>
    </row>
    <row r="163" spans="4:49" ht="12.75">
      <c r="D163" s="11"/>
      <c r="AR163" s="7"/>
      <c r="AS163" s="7"/>
      <c r="AT163" s="7"/>
      <c r="AU163" s="7"/>
      <c r="AV163" s="7"/>
      <c r="AW163" s="7"/>
    </row>
    <row r="164" spans="4:49" ht="12.75">
      <c r="D164" s="11"/>
      <c r="AR164" s="7"/>
      <c r="AS164" s="7"/>
      <c r="AT164" s="7"/>
      <c r="AU164" s="7"/>
      <c r="AV164" s="7"/>
      <c r="AW164" s="7"/>
    </row>
    <row r="165" spans="4:49" ht="12.75">
      <c r="D165" s="11"/>
      <c r="AR165" s="7"/>
      <c r="AS165" s="7"/>
      <c r="AT165" s="7"/>
      <c r="AU165" s="7"/>
      <c r="AV165" s="7"/>
      <c r="AW165" s="7"/>
    </row>
    <row r="166" spans="4:49" ht="12.75">
      <c r="D166" s="11"/>
      <c r="AR166" s="7"/>
      <c r="AS166" s="7"/>
      <c r="AT166" s="7"/>
      <c r="AU166" s="7"/>
      <c r="AV166" s="7"/>
      <c r="AW166" s="7"/>
    </row>
    <row r="167" spans="4:49" ht="12.75">
      <c r="D167" s="11"/>
      <c r="AR167" s="7"/>
      <c r="AS167" s="7"/>
      <c r="AT167" s="7"/>
      <c r="AU167" s="7"/>
      <c r="AV167" s="7"/>
      <c r="AW167" s="7"/>
    </row>
    <row r="168" spans="4:49" ht="12.75">
      <c r="D168" s="11"/>
      <c r="AR168" s="7"/>
      <c r="AS168" s="7"/>
      <c r="AT168" s="7"/>
      <c r="AU168" s="7"/>
      <c r="AV168" s="7"/>
      <c r="AW168" s="7"/>
    </row>
    <row r="169" spans="4:49" ht="12.75">
      <c r="D169" s="11"/>
      <c r="AR169" s="7"/>
      <c r="AS169" s="7"/>
      <c r="AT169" s="7"/>
      <c r="AU169" s="7"/>
      <c r="AV169" s="7"/>
      <c r="AW169" s="7"/>
    </row>
    <row r="170" spans="4:49" ht="12.75">
      <c r="D170" s="11"/>
      <c r="AR170" s="7"/>
      <c r="AS170" s="7"/>
      <c r="AT170" s="7"/>
      <c r="AU170" s="7"/>
      <c r="AV170" s="7"/>
      <c r="AW170" s="7"/>
    </row>
    <row r="171" spans="4:49" ht="12.75">
      <c r="D171" s="11"/>
      <c r="AR171" s="7"/>
      <c r="AS171" s="7"/>
      <c r="AT171" s="7"/>
      <c r="AU171" s="7"/>
      <c r="AV171" s="7"/>
      <c r="AW171" s="7"/>
    </row>
    <row r="172" spans="4:49" ht="12.75">
      <c r="D172" s="11"/>
      <c r="AR172" s="7"/>
      <c r="AS172" s="7"/>
      <c r="AT172" s="7"/>
      <c r="AU172" s="7"/>
      <c r="AV172" s="7"/>
      <c r="AW172" s="7"/>
    </row>
    <row r="173" spans="4:49" ht="12.75">
      <c r="D173" s="11"/>
      <c r="AR173" s="7"/>
      <c r="AS173" s="7"/>
      <c r="AT173" s="7"/>
      <c r="AU173" s="7"/>
      <c r="AV173" s="7"/>
      <c r="AW173" s="7"/>
    </row>
    <row r="174" spans="4:49" ht="12.75">
      <c r="D174" s="11"/>
      <c r="AR174" s="7"/>
      <c r="AS174" s="7"/>
      <c r="AT174" s="7"/>
      <c r="AU174" s="7"/>
      <c r="AV174" s="7"/>
      <c r="AW174" s="7"/>
    </row>
    <row r="175" spans="4:49" ht="12.75">
      <c r="D175" s="11"/>
      <c r="AR175" s="7"/>
      <c r="AS175" s="7"/>
      <c r="AT175" s="7"/>
      <c r="AU175" s="7"/>
      <c r="AV175" s="7"/>
      <c r="AW175" s="7"/>
    </row>
    <row r="176" spans="4:49" ht="12.75">
      <c r="D176" s="11"/>
      <c r="AR176" s="7"/>
      <c r="AS176" s="7"/>
      <c r="AT176" s="7"/>
      <c r="AU176" s="7"/>
      <c r="AV176" s="7"/>
      <c r="AW176" s="7"/>
    </row>
    <row r="177" spans="4:49" ht="12.75">
      <c r="D177" s="11"/>
      <c r="AR177" s="7"/>
      <c r="AS177" s="7"/>
      <c r="AT177" s="7"/>
      <c r="AU177" s="7"/>
      <c r="AV177" s="7"/>
      <c r="AW177" s="7"/>
    </row>
    <row r="178" spans="4:49" ht="12.75">
      <c r="D178" s="11"/>
      <c r="AR178" s="7"/>
      <c r="AS178" s="7"/>
      <c r="AT178" s="7"/>
      <c r="AU178" s="7"/>
      <c r="AV178" s="7"/>
      <c r="AW178" s="7"/>
    </row>
    <row r="179" spans="4:49" ht="12.75">
      <c r="D179" s="11"/>
      <c r="AR179" s="7"/>
      <c r="AS179" s="7"/>
      <c r="AT179" s="7"/>
      <c r="AU179" s="7"/>
      <c r="AV179" s="7"/>
      <c r="AW179" s="7"/>
    </row>
    <row r="180" spans="4:49" ht="12.75">
      <c r="D180" s="11"/>
      <c r="AR180" s="7"/>
      <c r="AS180" s="7"/>
      <c r="AT180" s="7"/>
      <c r="AU180" s="7"/>
      <c r="AV180" s="7"/>
      <c r="AW180" s="7"/>
    </row>
    <row r="181" spans="4:49" ht="12.75">
      <c r="D181" s="11"/>
      <c r="AR181" s="7"/>
      <c r="AS181" s="7"/>
      <c r="AT181" s="7"/>
      <c r="AU181" s="7"/>
      <c r="AV181" s="7"/>
      <c r="AW181" s="7"/>
    </row>
    <row r="182" spans="4:49" ht="12.75">
      <c r="D182" s="11"/>
      <c r="AR182" s="7"/>
      <c r="AS182" s="7"/>
      <c r="AT182" s="7"/>
      <c r="AU182" s="7"/>
      <c r="AV182" s="7"/>
      <c r="AW182" s="7"/>
    </row>
    <row r="183" spans="4:49" ht="12.75">
      <c r="D183" s="11"/>
      <c r="AR183" s="7"/>
      <c r="AS183" s="7"/>
      <c r="AT183" s="7"/>
      <c r="AU183" s="7"/>
      <c r="AV183" s="7"/>
      <c r="AW183" s="7"/>
    </row>
    <row r="184" spans="4:49" ht="12.75">
      <c r="D184" s="11"/>
      <c r="AR184" s="7"/>
      <c r="AS184" s="7"/>
      <c r="AT184" s="7"/>
      <c r="AU184" s="7"/>
      <c r="AV184" s="7"/>
      <c r="AW184" s="7"/>
    </row>
    <row r="185" spans="4:49" ht="12.75">
      <c r="D185" s="11"/>
      <c r="AR185" s="7"/>
      <c r="AS185" s="7"/>
      <c r="AT185" s="7"/>
      <c r="AU185" s="7"/>
      <c r="AV185" s="7"/>
      <c r="AW185" s="7"/>
    </row>
    <row r="186" spans="4:49" ht="12.75">
      <c r="D186" s="11"/>
      <c r="AR186" s="7"/>
      <c r="AS186" s="7"/>
      <c r="AT186" s="7"/>
      <c r="AU186" s="7"/>
      <c r="AV186" s="7"/>
      <c r="AW186" s="7"/>
    </row>
    <row r="187" spans="4:49" ht="12.75">
      <c r="D187" s="11"/>
      <c r="AR187" s="7"/>
      <c r="AS187" s="7"/>
      <c r="AT187" s="7"/>
      <c r="AU187" s="7"/>
      <c r="AV187" s="7"/>
      <c r="AW187" s="7"/>
    </row>
    <row r="188" spans="4:49" ht="12.75">
      <c r="D188" s="11"/>
      <c r="AR188" s="7"/>
      <c r="AS188" s="7"/>
      <c r="AT188" s="7"/>
      <c r="AU188" s="7"/>
      <c r="AV188" s="7"/>
      <c r="AW188" s="7"/>
    </row>
    <row r="189" spans="4:49" ht="12.75">
      <c r="D189" s="11"/>
      <c r="AR189" s="7"/>
      <c r="AS189" s="7"/>
      <c r="AT189" s="7"/>
      <c r="AU189" s="7"/>
      <c r="AV189" s="7"/>
      <c r="AW189" s="7"/>
    </row>
    <row r="190" spans="4:49" ht="12.75">
      <c r="D190" s="11"/>
      <c r="AR190" s="7"/>
      <c r="AS190" s="7"/>
      <c r="AT190" s="7"/>
      <c r="AU190" s="7"/>
      <c r="AV190" s="7"/>
      <c r="AW190" s="7"/>
    </row>
    <row r="191" spans="4:49" ht="12.75">
      <c r="D191" s="11"/>
      <c r="AR191" s="7"/>
      <c r="AS191" s="7"/>
      <c r="AT191" s="7"/>
      <c r="AU191" s="7"/>
      <c r="AV191" s="7"/>
      <c r="AW191" s="7"/>
    </row>
    <row r="192" spans="4:49" ht="12.75">
      <c r="D192" s="11"/>
      <c r="AR192" s="7"/>
      <c r="AS192" s="7"/>
      <c r="AT192" s="7"/>
      <c r="AU192" s="7"/>
      <c r="AV192" s="7"/>
      <c r="AW192" s="7"/>
    </row>
    <row r="193" spans="4:49" ht="12.75">
      <c r="D193" s="11"/>
      <c r="AR193" s="7"/>
      <c r="AS193" s="7"/>
      <c r="AT193" s="7"/>
      <c r="AU193" s="7"/>
      <c r="AV193" s="7"/>
      <c r="AW193" s="7"/>
    </row>
    <row r="194" spans="4:49" ht="12.75">
      <c r="D194" s="11"/>
      <c r="AR194" s="7"/>
      <c r="AS194" s="7"/>
      <c r="AT194" s="7"/>
      <c r="AU194" s="7"/>
      <c r="AV194" s="7"/>
      <c r="AW194" s="7"/>
    </row>
    <row r="195" spans="4:49" ht="12.75">
      <c r="D195" s="11"/>
      <c r="AR195" s="7"/>
      <c r="AS195" s="7"/>
      <c r="AT195" s="7"/>
      <c r="AU195" s="7"/>
      <c r="AV195" s="7"/>
      <c r="AW195" s="7"/>
    </row>
    <row r="196" spans="4:49" ht="12.75">
      <c r="D196" s="11"/>
      <c r="AR196" s="7"/>
      <c r="AS196" s="7"/>
      <c r="AT196" s="7"/>
      <c r="AU196" s="7"/>
      <c r="AV196" s="7"/>
      <c r="AW196" s="7"/>
    </row>
    <row r="197" spans="4:49" ht="12.75">
      <c r="D197" s="11"/>
      <c r="AR197" s="7"/>
      <c r="AS197" s="7"/>
      <c r="AT197" s="7"/>
      <c r="AU197" s="7"/>
      <c r="AV197" s="7"/>
      <c r="AW197" s="7"/>
    </row>
    <row r="198" spans="4:49" ht="12.75">
      <c r="D198" s="11"/>
      <c r="AR198" s="7"/>
      <c r="AS198" s="7"/>
      <c r="AT198" s="7"/>
      <c r="AU198" s="7"/>
      <c r="AV198" s="7"/>
      <c r="AW198" s="7"/>
    </row>
    <row r="199" spans="4:49" ht="12.75">
      <c r="D199" s="11"/>
      <c r="AR199" s="7"/>
      <c r="AS199" s="7"/>
      <c r="AT199" s="7"/>
      <c r="AU199" s="7"/>
      <c r="AV199" s="7"/>
      <c r="AW199" s="7"/>
    </row>
    <row r="200" spans="4:49" ht="12.75">
      <c r="D200" s="11"/>
      <c r="AR200" s="7"/>
      <c r="AS200" s="7"/>
      <c r="AT200" s="7"/>
      <c r="AU200" s="7"/>
      <c r="AV200" s="7"/>
      <c r="AW200" s="7"/>
    </row>
    <row r="201" spans="4:49" ht="12.75">
      <c r="D201" s="11"/>
      <c r="AR201" s="7"/>
      <c r="AS201" s="7"/>
      <c r="AT201" s="7"/>
      <c r="AU201" s="7"/>
      <c r="AV201" s="7"/>
      <c r="AW201" s="7"/>
    </row>
    <row r="202" spans="4:49" ht="12.75">
      <c r="D202" s="11"/>
      <c r="AR202" s="7"/>
      <c r="AS202" s="7"/>
      <c r="AT202" s="7"/>
      <c r="AU202" s="7"/>
      <c r="AV202" s="7"/>
      <c r="AW202" s="7"/>
    </row>
    <row r="203" spans="4:49" ht="12.75">
      <c r="D203" s="11"/>
      <c r="AR203" s="7"/>
      <c r="AS203" s="7"/>
      <c r="AT203" s="7"/>
      <c r="AU203" s="7"/>
      <c r="AV203" s="7"/>
      <c r="AW203" s="7"/>
    </row>
    <row r="204" spans="4:49" ht="12.75">
      <c r="D204" s="11"/>
      <c r="AR204" s="7"/>
      <c r="AS204" s="7"/>
      <c r="AT204" s="7"/>
      <c r="AU204" s="7"/>
      <c r="AV204" s="7"/>
      <c r="AW204" s="7"/>
    </row>
    <row r="205" spans="4:49" ht="12.75">
      <c r="D205" s="11"/>
      <c r="AR205" s="7"/>
      <c r="AS205" s="7"/>
      <c r="AT205" s="7"/>
      <c r="AU205" s="7"/>
      <c r="AV205" s="7"/>
      <c r="AW205" s="7"/>
    </row>
    <row r="206" spans="4:49" ht="12.75">
      <c r="D206" s="11"/>
      <c r="AR206" s="7"/>
      <c r="AS206" s="7"/>
      <c r="AT206" s="7"/>
      <c r="AU206" s="7"/>
      <c r="AV206" s="7"/>
      <c r="AW206" s="7"/>
    </row>
    <row r="207" spans="4:49" ht="12.75">
      <c r="D207" s="11"/>
      <c r="AR207" s="7"/>
      <c r="AS207" s="7"/>
      <c r="AT207" s="7"/>
      <c r="AU207" s="7"/>
      <c r="AV207" s="7"/>
      <c r="AW207" s="7"/>
    </row>
    <row r="208" spans="4:49" ht="12.75">
      <c r="D208" s="11"/>
      <c r="AR208" s="7"/>
      <c r="AS208" s="7"/>
      <c r="AT208" s="7"/>
      <c r="AU208" s="7"/>
      <c r="AV208" s="7"/>
      <c r="AW208" s="7"/>
    </row>
    <row r="209" spans="4:49" ht="12.75">
      <c r="D209" s="11"/>
      <c r="AR209" s="7"/>
      <c r="AS209" s="7"/>
      <c r="AT209" s="7"/>
      <c r="AU209" s="7"/>
      <c r="AV209" s="7"/>
      <c r="AW209" s="7"/>
    </row>
    <row r="210" spans="4:49" ht="12.75">
      <c r="D210" s="11"/>
      <c r="AR210" s="7"/>
      <c r="AS210" s="7"/>
      <c r="AT210" s="7"/>
      <c r="AU210" s="7"/>
      <c r="AV210" s="7"/>
      <c r="AW210" s="7"/>
    </row>
    <row r="211" spans="4:49" ht="12.75">
      <c r="D211" s="11"/>
      <c r="AR211" s="7"/>
      <c r="AS211" s="7"/>
      <c r="AT211" s="7"/>
      <c r="AU211" s="7"/>
      <c r="AV211" s="7"/>
      <c r="AW211" s="7"/>
    </row>
    <row r="212" spans="4:49" ht="12.75">
      <c r="D212" s="11"/>
      <c r="AR212" s="7"/>
      <c r="AS212" s="7"/>
      <c r="AT212" s="7"/>
      <c r="AU212" s="7"/>
      <c r="AV212" s="7"/>
      <c r="AW212" s="7"/>
    </row>
    <row r="213" spans="4:49" ht="12.75">
      <c r="D213" s="11"/>
      <c r="AR213" s="7"/>
      <c r="AS213" s="7"/>
      <c r="AT213" s="7"/>
      <c r="AU213" s="7"/>
      <c r="AV213" s="7"/>
      <c r="AW213" s="7"/>
    </row>
    <row r="214" spans="4:49" ht="12.75">
      <c r="D214" s="11"/>
      <c r="AR214" s="7"/>
      <c r="AS214" s="7"/>
      <c r="AT214" s="7"/>
      <c r="AU214" s="7"/>
      <c r="AV214" s="7"/>
      <c r="AW214" s="7"/>
    </row>
    <row r="215" spans="4:49" ht="12.75">
      <c r="D215" s="11"/>
      <c r="AR215" s="7"/>
      <c r="AS215" s="7"/>
      <c r="AT215" s="7"/>
      <c r="AU215" s="7"/>
      <c r="AV215" s="7"/>
      <c r="AW215" s="7"/>
    </row>
    <row r="216" spans="4:49" ht="12.75">
      <c r="D216" s="11"/>
      <c r="AR216" s="7"/>
      <c r="AS216" s="7"/>
      <c r="AT216" s="7"/>
      <c r="AU216" s="7"/>
      <c r="AV216" s="7"/>
      <c r="AW216" s="7"/>
    </row>
    <row r="217" spans="4:49" ht="12.75">
      <c r="D217" s="11"/>
      <c r="AR217" s="7"/>
      <c r="AS217" s="7"/>
      <c r="AT217" s="7"/>
      <c r="AU217" s="7"/>
      <c r="AV217" s="7"/>
      <c r="AW217" s="7"/>
    </row>
    <row r="218" spans="4:49" ht="12.75">
      <c r="D218" s="11"/>
      <c r="AR218" s="7"/>
      <c r="AS218" s="7"/>
      <c r="AT218" s="7"/>
      <c r="AU218" s="7"/>
      <c r="AV218" s="7"/>
      <c r="AW218" s="7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  <row r="263" ht="12.75">
      <c r="D263" s="11"/>
    </row>
    <row r="264" ht="12.75">
      <c r="D264" s="11"/>
    </row>
    <row r="265" ht="12.75">
      <c r="D265" s="11"/>
    </row>
    <row r="266" ht="12.75">
      <c r="D266" s="11"/>
    </row>
    <row r="267" ht="12.75">
      <c r="D267" s="11"/>
    </row>
    <row r="268" ht="12.75">
      <c r="D268" s="11"/>
    </row>
    <row r="269" ht="12.75">
      <c r="D269" s="11"/>
    </row>
    <row r="270" ht="12.75">
      <c r="D270" s="11"/>
    </row>
    <row r="271" ht="12.75">
      <c r="D271" s="11"/>
    </row>
    <row r="272" ht="12.75">
      <c r="D272" s="11"/>
    </row>
    <row r="273" ht="12.75">
      <c r="D273" s="11"/>
    </row>
    <row r="274" ht="12.75">
      <c r="D274" s="11"/>
    </row>
    <row r="275" ht="12.75">
      <c r="D275" s="11"/>
    </row>
    <row r="276" ht="12.75">
      <c r="D276" s="11"/>
    </row>
    <row r="277" ht="12.75">
      <c r="D277" s="11"/>
    </row>
    <row r="278" ht="12.75">
      <c r="D278" s="11"/>
    </row>
    <row r="279" ht="12.75">
      <c r="D279" s="11"/>
    </row>
    <row r="280" ht="12.75">
      <c r="D280" s="11"/>
    </row>
    <row r="281" ht="12.75">
      <c r="D281" s="11"/>
    </row>
    <row r="282" ht="12.75">
      <c r="D282" s="11"/>
    </row>
    <row r="283" ht="12.75">
      <c r="D283" s="11"/>
    </row>
    <row r="284" ht="12.75">
      <c r="D284" s="11"/>
    </row>
    <row r="285" ht="12.75">
      <c r="D285" s="11"/>
    </row>
    <row r="286" ht="12.75">
      <c r="D286" s="11"/>
    </row>
    <row r="287" ht="12.75">
      <c r="D287" s="11"/>
    </row>
    <row r="288" ht="12.75">
      <c r="D288" s="11"/>
    </row>
    <row r="289" ht="12.75">
      <c r="D289" s="11"/>
    </row>
    <row r="290" ht="12.75">
      <c r="D290" s="11"/>
    </row>
    <row r="291" ht="12.75">
      <c r="D291" s="11"/>
    </row>
    <row r="292" ht="12.75">
      <c r="D292" s="11"/>
    </row>
    <row r="293" ht="12.75">
      <c r="D293" s="11"/>
    </row>
    <row r="294" ht="12.75">
      <c r="D294" s="11"/>
    </row>
    <row r="295" ht="12.75">
      <c r="D295" s="1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8" ht="12.75">
      <c r="D308" s="1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  <row r="321" ht="12.75">
      <c r="D321" s="11"/>
    </row>
    <row r="322" ht="12.75">
      <c r="D322" s="11"/>
    </row>
    <row r="323" ht="12.75">
      <c r="D323" s="1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  <row r="336" ht="12.75">
      <c r="D336" s="11"/>
    </row>
    <row r="337" ht="12.75">
      <c r="D337" s="11"/>
    </row>
  </sheetData>
  <sheetProtection/>
  <mergeCells count="144">
    <mergeCell ref="D68:D69"/>
    <mergeCell ref="B3:C6"/>
    <mergeCell ref="B7:C7"/>
    <mergeCell ref="B10:C10"/>
    <mergeCell ref="B11:C11"/>
    <mergeCell ref="B12:C12"/>
    <mergeCell ref="B13:C13"/>
    <mergeCell ref="B20:C20"/>
    <mergeCell ref="B21:C21"/>
    <mergeCell ref="B22:C22"/>
    <mergeCell ref="AR5:AR6"/>
    <mergeCell ref="AF5:AF6"/>
    <mergeCell ref="AH5:AH6"/>
    <mergeCell ref="AI5:AI6"/>
    <mergeCell ref="AK5:AK6"/>
    <mergeCell ref="AL5:AL6"/>
    <mergeCell ref="AN5:AN6"/>
    <mergeCell ref="Z5:Z6"/>
    <mergeCell ref="AB5:AB6"/>
    <mergeCell ref="AO5:AO6"/>
    <mergeCell ref="AQ5:AQ6"/>
    <mergeCell ref="AC5:AC6"/>
    <mergeCell ref="AE5:AE6"/>
    <mergeCell ref="W5:W6"/>
    <mergeCell ref="Y5:Y6"/>
    <mergeCell ref="J3:J6"/>
    <mergeCell ref="K4:K6"/>
    <mergeCell ref="L5:L6"/>
    <mergeCell ref="M5:M6"/>
    <mergeCell ref="P4:T4"/>
    <mergeCell ref="O5:O6"/>
    <mergeCell ref="N5:N6"/>
    <mergeCell ref="E3:G3"/>
    <mergeCell ref="H3:H5"/>
    <mergeCell ref="D3:D6"/>
    <mergeCell ref="E4:E6"/>
    <mergeCell ref="F4:F6"/>
    <mergeCell ref="V5:V6"/>
    <mergeCell ref="A3:A6"/>
    <mergeCell ref="AS3:AW3"/>
    <mergeCell ref="AG4:AL4"/>
    <mergeCell ref="AT4:AW4"/>
    <mergeCell ref="K3:O3"/>
    <mergeCell ref="L4:O4"/>
    <mergeCell ref="G4:G6"/>
    <mergeCell ref="I3:I6"/>
    <mergeCell ref="AM4:AR4"/>
    <mergeCell ref="P3:AR3"/>
    <mergeCell ref="A91:J91"/>
    <mergeCell ref="L91:O91"/>
    <mergeCell ref="U4:Z4"/>
    <mergeCell ref="AA4:AF4"/>
    <mergeCell ref="A86:J86"/>
    <mergeCell ref="K86:K92"/>
    <mergeCell ref="L86:O86"/>
    <mergeCell ref="A87:J87"/>
    <mergeCell ref="L87:O87"/>
    <mergeCell ref="A88:J88"/>
    <mergeCell ref="F101:O101"/>
    <mergeCell ref="L88:O88"/>
    <mergeCell ref="A89:J89"/>
    <mergeCell ref="L89:O89"/>
    <mergeCell ref="A90:J90"/>
    <mergeCell ref="L90:O90"/>
    <mergeCell ref="F97:O97"/>
    <mergeCell ref="F98:O98"/>
    <mergeCell ref="F99:O99"/>
    <mergeCell ref="F100:O100"/>
    <mergeCell ref="K105:AL105"/>
    <mergeCell ref="A92:J92"/>
    <mergeCell ref="L92:O92"/>
    <mergeCell ref="A95:C95"/>
    <mergeCell ref="A96:C96"/>
    <mergeCell ref="A97:A101"/>
    <mergeCell ref="U102:U103"/>
    <mergeCell ref="X102:X103"/>
    <mergeCell ref="A103:C103"/>
    <mergeCell ref="I104:AL104"/>
    <mergeCell ref="B23:C23"/>
    <mergeCell ref="B19:C19"/>
    <mergeCell ref="G11:G12"/>
    <mergeCell ref="B14:C14"/>
    <mergeCell ref="B15:C15"/>
    <mergeCell ref="B18:C18"/>
    <mergeCell ref="B17:C1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6:C36"/>
    <mergeCell ref="B37:C37"/>
    <mergeCell ref="B38:C38"/>
    <mergeCell ref="B39:C39"/>
    <mergeCell ref="B40:C40"/>
    <mergeCell ref="B41:C41"/>
    <mergeCell ref="B47:C47"/>
    <mergeCell ref="B77:C77"/>
    <mergeCell ref="B60:C60"/>
    <mergeCell ref="B61:C61"/>
    <mergeCell ref="B59:C59"/>
    <mergeCell ref="B49:C49"/>
    <mergeCell ref="B50:C50"/>
    <mergeCell ref="B51:C51"/>
    <mergeCell ref="B52:C52"/>
    <mergeCell ref="B53:C53"/>
    <mergeCell ref="B54:C54"/>
    <mergeCell ref="B80:C80"/>
    <mergeCell ref="B66:C66"/>
    <mergeCell ref="B67:C67"/>
    <mergeCell ref="B82:C82"/>
    <mergeCell ref="B68:C68"/>
    <mergeCell ref="B69:C69"/>
    <mergeCell ref="B70:C70"/>
    <mergeCell ref="B71:C71"/>
    <mergeCell ref="B72:C72"/>
    <mergeCell ref="B73:C73"/>
    <mergeCell ref="B76:C76"/>
    <mergeCell ref="B55:C55"/>
    <mergeCell ref="B56:C56"/>
    <mergeCell ref="B57:C57"/>
    <mergeCell ref="B58:C58"/>
    <mergeCell ref="B62:C62"/>
    <mergeCell ref="B63:C63"/>
    <mergeCell ref="B64:C64"/>
    <mergeCell ref="B65:C65"/>
    <mergeCell ref="G68:G69"/>
    <mergeCell ref="D11:D12"/>
    <mergeCell ref="B16:C16"/>
    <mergeCell ref="B74:C74"/>
    <mergeCell ref="B75:C75"/>
    <mergeCell ref="B42:C42"/>
    <mergeCell ref="B43:C43"/>
    <mergeCell ref="B44:C44"/>
    <mergeCell ref="B45:C45"/>
    <mergeCell ref="B46:C46"/>
  </mergeCells>
  <conditionalFormatting sqref="U94:Z103 U106:Z114 AA94:AJ94 U75:Z76 P79:AK79 U62:Z66 U58:Z59 U51:Z51 U44:Z48 AT36 AT31 E35:G36 F37:H40 J37:J40 L37:AR40 J27:J30 J32:J34 F27:F34 H27:H34 G27:G30 G32:G34 L32:AR34 I31:AR31 I35:AR35 L27:AR30 H36:AR36">
    <cfRule type="cellIs" priority="8" dxfId="12" operator="equal" stopIfTrue="1">
      <formula>0</formula>
    </cfRule>
  </conditionalFormatting>
  <conditionalFormatting sqref="AW37:AW48 AW32:AW34 AW50:AW66 AW74:AW96">
    <cfRule type="cellIs" priority="9" dxfId="13" operator="lessThan" stopIfTrue="1">
      <formula>0.85</formula>
    </cfRule>
  </conditionalFormatting>
  <conditionalFormatting sqref="AW49 AW36 AW31">
    <cfRule type="cellIs" priority="10" dxfId="13" operator="lessThan" stopIfTrue="1">
      <formula>0.95</formula>
    </cfRule>
  </conditionalFormatting>
  <conditionalFormatting sqref="AU24:AU34 AV24:AW24 AU74:AU96 AU36:AU66">
    <cfRule type="cellIs" priority="11" dxfId="13" operator="lessThanOrEqual" stopIfTrue="1">
      <formula>0.95</formula>
    </cfRule>
    <cfRule type="cellIs" priority="12" dxfId="13" operator="greaterThan" stopIfTrue="1">
      <formula>1.05</formula>
    </cfRule>
  </conditionalFormatting>
  <conditionalFormatting sqref="U68:Z73">
    <cfRule type="cellIs" priority="1" dxfId="12" operator="equal" stopIfTrue="1">
      <formula>0</formula>
    </cfRule>
  </conditionalFormatting>
  <conditionalFormatting sqref="AW67">
    <cfRule type="cellIs" priority="5" dxfId="13" operator="lessThan" stopIfTrue="1">
      <formula>0.85</formula>
    </cfRule>
  </conditionalFormatting>
  <conditionalFormatting sqref="AU67">
    <cfRule type="cellIs" priority="6" dxfId="13" operator="lessThanOrEqual" stopIfTrue="1">
      <formula>0.95</formula>
    </cfRule>
    <cfRule type="cellIs" priority="7" dxfId="13" operator="greaterThan" stopIfTrue="1">
      <formula>1.05</formula>
    </cfRule>
  </conditionalFormatting>
  <conditionalFormatting sqref="AW68:AW73">
    <cfRule type="cellIs" priority="2" dxfId="13" operator="lessThan" stopIfTrue="1">
      <formula>0.85</formula>
    </cfRule>
  </conditionalFormatting>
  <conditionalFormatting sqref="AU68:AU73">
    <cfRule type="cellIs" priority="3" dxfId="13" operator="lessThanOrEqual" stopIfTrue="1">
      <formula>0.95</formula>
    </cfRule>
    <cfRule type="cellIs" priority="4" dxfId="13" operator="greaterThan" stopIfTrue="1">
      <formula>1.05</formula>
    </cfRule>
  </conditionalFormatting>
  <printOptions/>
  <pageMargins left="0.3937007874015748" right="0.3937007874015748" top="0" bottom="0" header="0.5118110236220472" footer="0.5118110236220472"/>
  <pageSetup horizontalDpi="600" verticalDpi="600" orientation="landscape" paperSize="9" scale="44" r:id="rId1"/>
  <rowBreaks count="1" manualBreakCount="1">
    <brk id="48" max="39" man="1"/>
  </rowBreaks>
  <colBreaks count="2" manualBreakCount="2">
    <brk id="47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BU64"/>
  <sheetViews>
    <sheetView view="pageBreakPreview" zoomScale="50" zoomScaleSheetLayoutView="50" zoomScalePageLayoutView="0" workbookViewId="0" topLeftCell="A43">
      <selection activeCell="BF14" sqref="BF14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52" width="2.875" style="232" customWidth="1"/>
    <col min="53" max="53" width="4.25390625" style="232" customWidth="1"/>
    <col min="54" max="74" width="2.875" style="232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spans="5:18" ht="21.75" customHeight="1"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1186"/>
    </row>
    <row r="4" spans="1:73" ht="21.75" customHeight="1">
      <c r="A4" s="1"/>
      <c r="B4" s="1"/>
      <c r="C4" s="1"/>
      <c r="D4" s="712"/>
      <c r="E4" s="1186"/>
      <c r="F4" s="1186"/>
      <c r="G4" s="1186"/>
      <c r="H4" s="1186"/>
      <c r="I4" s="1186"/>
      <c r="J4" s="1186"/>
      <c r="K4" s="1186"/>
      <c r="L4" s="1186"/>
      <c r="M4" s="1186"/>
      <c r="N4" s="1186"/>
      <c r="O4" s="1186"/>
      <c r="P4" s="1186"/>
      <c r="Q4" s="1186"/>
      <c r="R4" s="1186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4"/>
      <c r="AP4" s="1185" t="s">
        <v>71</v>
      </c>
      <c r="AQ4" s="1185"/>
      <c r="AR4" s="1185"/>
      <c r="AS4" s="1185"/>
      <c r="AT4" s="1185"/>
      <c r="AU4" s="1185"/>
      <c r="AV4" s="1185"/>
      <c r="AW4" s="1185"/>
      <c r="AX4" s="1185"/>
      <c r="AY4" s="1185"/>
      <c r="AZ4" s="1185"/>
      <c r="BA4" s="1185"/>
      <c r="BB4" s="1185"/>
      <c r="BC4" s="1185"/>
      <c r="BD4" s="1185"/>
      <c r="BE4" s="1185"/>
      <c r="BF4" s="1185"/>
      <c r="BG4" s="1185"/>
      <c r="BH4" s="1185"/>
      <c r="BI4" s="1185"/>
      <c r="BJ4" s="1185"/>
      <c r="BK4" s="1185"/>
      <c r="BL4" s="1185"/>
      <c r="BM4" s="1185"/>
      <c r="BN4" s="1185"/>
      <c r="BO4" s="1185"/>
      <c r="BP4" s="1185"/>
      <c r="BQ4" s="1185"/>
      <c r="BR4" s="1185"/>
      <c r="BS4" s="1185"/>
      <c r="BT4" s="1185"/>
      <c r="BU4" s="1185"/>
    </row>
    <row r="5" spans="1:73" ht="21.75" customHeight="1">
      <c r="A5" s="1"/>
      <c r="B5" s="1"/>
      <c r="C5" s="1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4"/>
      <c r="AK5" s="1185" t="s">
        <v>198</v>
      </c>
      <c r="AL5" s="1185"/>
      <c r="AM5" s="1185"/>
      <c r="AN5" s="1185"/>
      <c r="AO5" s="1185"/>
      <c r="AP5" s="1185"/>
      <c r="AQ5" s="1185"/>
      <c r="AR5" s="1185"/>
      <c r="AS5" s="1185"/>
      <c r="AT5" s="1185"/>
      <c r="AU5" s="1185"/>
      <c r="AV5" s="1185"/>
      <c r="AW5" s="1185"/>
      <c r="AX5" s="1185"/>
      <c r="AY5" s="1185"/>
      <c r="AZ5" s="1185"/>
      <c r="BA5" s="1185"/>
      <c r="BB5" s="1185"/>
      <c r="BC5" s="1185"/>
      <c r="BD5" s="1185"/>
      <c r="BE5" s="1185"/>
      <c r="BF5" s="1185"/>
      <c r="BG5" s="1185"/>
      <c r="BH5" s="1185"/>
      <c r="BI5" s="1185"/>
      <c r="BJ5" s="1185"/>
      <c r="BK5" s="1185"/>
      <c r="BL5" s="1185"/>
      <c r="BM5" s="1185"/>
      <c r="BN5" s="1185"/>
      <c r="BO5" s="1185"/>
      <c r="BP5" s="1185"/>
      <c r="BQ5" s="1185"/>
      <c r="BR5" s="1185"/>
      <c r="BS5" s="1185"/>
      <c r="BT5" s="1185"/>
      <c r="BU5" s="1185"/>
    </row>
    <row r="6" spans="1:73" ht="21.75" customHeight="1">
      <c r="A6" s="1"/>
      <c r="B6" s="1"/>
      <c r="C6" s="1"/>
      <c r="D6" s="712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4"/>
      <c r="AP6" s="1185" t="s">
        <v>227</v>
      </c>
      <c r="AQ6" s="1185"/>
      <c r="AR6" s="1185"/>
      <c r="AS6" s="1185"/>
      <c r="AT6" s="1185"/>
      <c r="AU6" s="1185"/>
      <c r="AV6" s="1185"/>
      <c r="AW6" s="1185"/>
      <c r="AX6" s="1185"/>
      <c r="AY6" s="1185"/>
      <c r="AZ6" s="1185"/>
      <c r="BA6" s="1185"/>
      <c r="BB6" s="1185"/>
      <c r="BC6" s="1185"/>
      <c r="BD6" s="1185"/>
      <c r="BE6" s="1185"/>
      <c r="BF6" s="1185"/>
      <c r="BG6" s="1185"/>
      <c r="BH6" s="1185"/>
      <c r="BI6" s="1185"/>
      <c r="BJ6" s="1185"/>
      <c r="BK6" s="1185"/>
      <c r="BL6" s="1185"/>
      <c r="BM6" s="1185"/>
      <c r="BN6" s="1185"/>
      <c r="BO6" s="1185"/>
      <c r="BP6" s="1185"/>
      <c r="BQ6" s="1185"/>
      <c r="BR6" s="1185"/>
      <c r="BS6" s="1185"/>
      <c r="BT6" s="1185"/>
      <c r="BU6" s="1185"/>
    </row>
    <row r="7" spans="1:73" ht="21.75" customHeight="1">
      <c r="A7" s="1"/>
      <c r="B7" s="1"/>
      <c r="C7" s="1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4"/>
      <c r="AP7" s="1185" t="s">
        <v>95</v>
      </c>
      <c r="AQ7" s="1185"/>
      <c r="AR7" s="1185"/>
      <c r="AS7" s="1185"/>
      <c r="AT7" s="1185"/>
      <c r="AU7" s="1185"/>
      <c r="AV7" s="1185"/>
      <c r="AW7" s="1185"/>
      <c r="AX7" s="1185"/>
      <c r="AY7" s="1185"/>
      <c r="AZ7" s="1185"/>
      <c r="BA7" s="1185"/>
      <c r="BB7" s="1185"/>
      <c r="BC7" s="1185"/>
      <c r="BD7" s="1185"/>
      <c r="BE7" s="1185"/>
      <c r="BF7" s="1185"/>
      <c r="BG7" s="1185"/>
      <c r="BH7" s="1185"/>
      <c r="BI7" s="1185"/>
      <c r="BJ7" s="1185"/>
      <c r="BK7" s="1185"/>
      <c r="BL7" s="1185"/>
      <c r="BM7" s="1185"/>
      <c r="BN7" s="1185"/>
      <c r="BO7" s="1185"/>
      <c r="BP7" s="1185"/>
      <c r="BQ7" s="1185"/>
      <c r="BR7" s="1185"/>
      <c r="BS7" s="1185"/>
      <c r="BT7" s="1185"/>
      <c r="BU7" s="1185"/>
    </row>
    <row r="8" spans="1:73" ht="21.75" customHeight="1">
      <c r="A8" s="1"/>
      <c r="B8" s="1"/>
      <c r="C8" s="1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4"/>
      <c r="AP8" s="1178"/>
      <c r="AQ8" s="1178"/>
      <c r="AR8" s="1178"/>
      <c r="AS8" s="1178"/>
      <c r="AT8" s="1178"/>
      <c r="AU8" s="1178"/>
      <c r="AV8" s="1178"/>
      <c r="AW8" s="1178"/>
      <c r="AX8" s="1178"/>
      <c r="AY8" s="1178"/>
      <c r="AZ8" s="1178"/>
      <c r="BA8" s="1178"/>
      <c r="BB8" s="1178"/>
      <c r="BC8" s="1178"/>
      <c r="BD8" s="1178"/>
      <c r="BE8" s="1178"/>
      <c r="BF8" s="1178"/>
      <c r="BG8" s="1178"/>
      <c r="BH8" s="1178"/>
      <c r="BI8" s="1178"/>
      <c r="BJ8" s="1178"/>
      <c r="BK8" s="1178"/>
      <c r="BL8" s="1178"/>
      <c r="BM8" s="1178"/>
      <c r="BN8" s="1178"/>
      <c r="BO8" s="1178"/>
      <c r="BP8" s="1178"/>
      <c r="BQ8" s="1178"/>
      <c r="BR8" s="1178"/>
      <c r="BS8" s="1178"/>
      <c r="BT8" s="1178"/>
      <c r="BU8" s="1178"/>
    </row>
    <row r="9" spans="1:73" ht="21.75" customHeight="1">
      <c r="A9" s="1"/>
      <c r="B9" s="1"/>
      <c r="C9" s="1"/>
      <c r="D9" s="1187"/>
      <c r="E9" s="1187"/>
      <c r="F9" s="1187"/>
      <c r="G9" s="1187"/>
      <c r="H9" s="1187"/>
      <c r="I9" s="1187"/>
      <c r="J9" s="1187"/>
      <c r="K9" s="1187"/>
      <c r="L9" s="1187"/>
      <c r="M9" s="1187"/>
      <c r="N9" s="1187"/>
      <c r="O9" s="1187"/>
      <c r="P9" s="1187"/>
      <c r="Q9" s="1187"/>
      <c r="R9" s="1187"/>
      <c r="S9" s="1187"/>
      <c r="T9" s="1187"/>
      <c r="U9" s="712"/>
      <c r="V9" s="712"/>
      <c r="W9" s="712"/>
      <c r="X9" s="712"/>
      <c r="Y9" s="712"/>
      <c r="Z9" s="713"/>
      <c r="AA9" s="712"/>
      <c r="AB9" s="713"/>
      <c r="AC9" s="713"/>
      <c r="AD9" s="713"/>
      <c r="AE9" s="71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1185" t="s">
        <v>294</v>
      </c>
      <c r="AQ9" s="1185"/>
      <c r="AR9" s="1185"/>
      <c r="AS9" s="1185"/>
      <c r="AT9" s="1185"/>
      <c r="AU9" s="1185"/>
      <c r="AV9" s="1185"/>
      <c r="AW9" s="1185"/>
      <c r="AX9" s="1185"/>
      <c r="AY9" s="1185"/>
      <c r="AZ9" s="1185"/>
      <c r="BA9" s="1185"/>
      <c r="BB9" s="1185"/>
      <c r="BC9" s="1185"/>
      <c r="BD9" s="1185"/>
      <c r="BE9" s="1185"/>
      <c r="BF9" s="1185"/>
      <c r="BG9" s="1185"/>
      <c r="BH9" s="1185"/>
      <c r="BI9" s="1185"/>
      <c r="BJ9" s="1185"/>
      <c r="BK9" s="1185"/>
      <c r="BL9" s="1185"/>
      <c r="BM9" s="1185"/>
      <c r="BN9" s="1185"/>
      <c r="BO9" s="1185"/>
      <c r="BP9" s="1185"/>
      <c r="BQ9" s="1185"/>
      <c r="BR9" s="1185"/>
      <c r="BS9" s="1185"/>
      <c r="BT9" s="1185"/>
      <c r="BU9" s="1185"/>
    </row>
    <row r="10" spans="1:60" ht="21.75" customHeight="1">
      <c r="A10" s="1"/>
      <c r="B10" s="1"/>
      <c r="C10" s="1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</row>
    <row r="11" spans="1:60" ht="21.75" customHeight="1">
      <c r="A11" s="1"/>
      <c r="B11" s="1"/>
      <c r="C11" s="1"/>
      <c r="D11" s="1"/>
      <c r="E11" s="1"/>
      <c r="F11" s="1"/>
      <c r="G11" s="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</row>
    <row r="12" spans="1:60" ht="21.75" customHeight="1">
      <c r="A12" s="1"/>
      <c r="B12" s="1"/>
      <c r="C12" s="1"/>
      <c r="D12" s="1"/>
      <c r="E12" s="1"/>
      <c r="F12" s="1"/>
      <c r="G12" s="1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</row>
    <row r="13" spans="1:60" ht="21.75" customHeight="1">
      <c r="A13" s="1"/>
      <c r="B13" s="1"/>
      <c r="C13" s="1"/>
      <c r="D13" s="1"/>
      <c r="E13" s="1"/>
      <c r="F13" s="1"/>
      <c r="G13" s="1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</row>
    <row r="14" spans="1:60" ht="21.75" customHeight="1">
      <c r="A14" s="1"/>
      <c r="B14" s="1"/>
      <c r="C14" s="1"/>
      <c r="D14" s="1"/>
      <c r="E14" s="1"/>
      <c r="F14" s="1"/>
      <c r="G14" s="1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</row>
    <row r="15" spans="1:60" ht="21.75" customHeight="1">
      <c r="A15" s="1"/>
      <c r="B15" s="1"/>
      <c r="C15" s="1"/>
      <c r="D15" s="1"/>
      <c r="E15" s="1"/>
      <c r="F15" s="1"/>
      <c r="G15" s="1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</row>
    <row r="16" spans="1:60" ht="21.75" customHeight="1">
      <c r="A16" s="1"/>
      <c r="B16" s="1"/>
      <c r="C16" s="1"/>
      <c r="D16" s="1"/>
      <c r="E16" s="1"/>
      <c r="F16" s="1"/>
      <c r="G16" s="1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</row>
    <row r="17" spans="1:60" ht="21.75" customHeight="1">
      <c r="A17" s="1"/>
      <c r="B17" s="1"/>
      <c r="C17" s="1"/>
      <c r="D17" s="1"/>
      <c r="E17" s="1"/>
      <c r="F17" s="1"/>
      <c r="G17" s="1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</row>
    <row r="18" spans="1:60" ht="21.75" customHeight="1">
      <c r="A18" s="1"/>
      <c r="B18" s="1"/>
      <c r="C18" s="1"/>
      <c r="D18" s="1"/>
      <c r="E18" s="1"/>
      <c r="F18" s="1"/>
      <c r="G18" s="1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</row>
    <row r="19" spans="1:60" ht="21.75" customHeight="1">
      <c r="A19" s="1"/>
      <c r="B19" s="1"/>
      <c r="C19" s="1"/>
      <c r="D19" s="1"/>
      <c r="E19" s="1"/>
      <c r="F19" s="1"/>
      <c r="G19" s="1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</row>
    <row r="20" spans="1:60" ht="21.75" customHeight="1">
      <c r="A20" s="1"/>
      <c r="B20" s="1"/>
      <c r="C20" s="1"/>
      <c r="D20" s="1"/>
      <c r="E20" s="1"/>
      <c r="F20" s="1"/>
      <c r="G20" s="1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</row>
    <row r="21" spans="1:63" ht="21.75" customHeight="1">
      <c r="A21" s="5"/>
      <c r="Z21" s="244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1183"/>
      <c r="BC21" s="1183"/>
      <c r="BD21" s="1183"/>
      <c r="BE21" s="1183"/>
      <c r="BF21" s="1183"/>
      <c r="BG21" s="1183"/>
      <c r="BH21" s="1183"/>
      <c r="BI21" s="1183"/>
      <c r="BJ21" s="1183"/>
      <c r="BK21" s="1183"/>
    </row>
    <row r="22" spans="1:56" ht="21.75" customHeight="1">
      <c r="A22" s="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D22" s="240"/>
    </row>
    <row r="23" spans="1:63" ht="21.75" customHeight="1">
      <c r="A23" s="5"/>
      <c r="Q23" s="1184" t="s">
        <v>72</v>
      </c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84"/>
      <c r="AC23" s="1184"/>
      <c r="AD23" s="1184"/>
      <c r="AE23" s="1184"/>
      <c r="AF23" s="1184"/>
      <c r="AG23" s="1184"/>
      <c r="AH23" s="1184"/>
      <c r="AI23" s="1184"/>
      <c r="AJ23" s="1184"/>
      <c r="AK23" s="1184"/>
      <c r="AL23" s="1184"/>
      <c r="AM23" s="1184"/>
      <c r="AN23" s="1184"/>
      <c r="AO23" s="1184"/>
      <c r="AP23" s="1184"/>
      <c r="AQ23" s="1184"/>
      <c r="AR23" s="1184"/>
      <c r="AS23" s="1184"/>
      <c r="AT23" s="1184"/>
      <c r="AU23" s="1184"/>
      <c r="AV23" s="1184"/>
      <c r="AW23" s="1184"/>
      <c r="AX23" s="1184"/>
      <c r="AY23" s="1184"/>
      <c r="AZ23" s="1184"/>
      <c r="BA23" s="1184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</row>
    <row r="24" spans="1:63" ht="21.75" customHeight="1">
      <c r="A24" s="5"/>
      <c r="Q24" s="1177" t="s">
        <v>73</v>
      </c>
      <c r="R24" s="1177"/>
      <c r="S24" s="1177"/>
      <c r="T24" s="1177"/>
      <c r="U24" s="1177"/>
      <c r="V24" s="1177"/>
      <c r="W24" s="1177"/>
      <c r="X24" s="1177"/>
      <c r="Y24" s="1177"/>
      <c r="Z24" s="1177"/>
      <c r="AA24" s="1177"/>
      <c r="AB24" s="1177"/>
      <c r="AC24" s="1177"/>
      <c r="AD24" s="1177"/>
      <c r="AE24" s="1177"/>
      <c r="AF24" s="1177"/>
      <c r="AG24" s="1177"/>
      <c r="AH24" s="1177"/>
      <c r="AI24" s="1177"/>
      <c r="AJ24" s="1177"/>
      <c r="AK24" s="1177"/>
      <c r="AL24" s="1177"/>
      <c r="AM24" s="1177"/>
      <c r="AN24" s="1177"/>
      <c r="AO24" s="1177"/>
      <c r="AP24" s="1177"/>
      <c r="AQ24" s="1177"/>
      <c r="AR24" s="1177"/>
      <c r="AS24" s="1177"/>
      <c r="AT24" s="1177"/>
      <c r="AU24" s="1177"/>
      <c r="AV24" s="1177"/>
      <c r="AW24" s="1177"/>
      <c r="AX24" s="1177"/>
      <c r="AY24" s="1177"/>
      <c r="AZ24" s="1177"/>
      <c r="BA24" s="117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</row>
    <row r="25" spans="1:63" ht="21.75" customHeight="1">
      <c r="A25" s="5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</row>
    <row r="26" spans="1:56" ht="21.75" customHeight="1">
      <c r="A26" s="5"/>
      <c r="Q26" s="1177" t="s">
        <v>1</v>
      </c>
      <c r="R26" s="1177"/>
      <c r="S26" s="1177"/>
      <c r="T26" s="1177"/>
      <c r="U26" s="1177"/>
      <c r="V26" s="1177"/>
      <c r="W26" s="1177"/>
      <c r="X26" s="1177"/>
      <c r="Y26" s="1177"/>
      <c r="Z26" s="1177"/>
      <c r="AA26" s="1177"/>
      <c r="AB26" s="1177"/>
      <c r="AC26" s="1177"/>
      <c r="AD26" s="1177"/>
      <c r="AE26" s="1177"/>
      <c r="AF26" s="1177"/>
      <c r="AG26" s="1177"/>
      <c r="AH26" s="1177"/>
      <c r="AI26" s="1177"/>
      <c r="AJ26" s="1177"/>
      <c r="AK26" s="1177"/>
      <c r="AL26" s="1177"/>
      <c r="AM26" s="1177"/>
      <c r="AN26" s="1177"/>
      <c r="AO26" s="1177"/>
      <c r="AP26" s="1177"/>
      <c r="AQ26" s="1177"/>
      <c r="AR26" s="1177"/>
      <c r="AS26" s="1177"/>
      <c r="AT26" s="1177"/>
      <c r="AU26" s="1177"/>
      <c r="AV26" s="1177"/>
      <c r="AW26" s="1177"/>
      <c r="AX26" s="1177"/>
      <c r="AY26" s="1177"/>
      <c r="AZ26" s="1177"/>
      <c r="BA26" s="1177"/>
      <c r="BD26" s="240"/>
    </row>
    <row r="27" spans="1:65" ht="21.75" customHeight="1">
      <c r="A27" s="5"/>
      <c r="Q27" s="1177" t="s">
        <v>199</v>
      </c>
      <c r="R27" s="1177"/>
      <c r="S27" s="1177"/>
      <c r="T27" s="1177"/>
      <c r="U27" s="1177"/>
      <c r="V27" s="1177"/>
      <c r="W27" s="1177"/>
      <c r="X27" s="1177"/>
      <c r="Y27" s="1177"/>
      <c r="Z27" s="1177"/>
      <c r="AA27" s="1177"/>
      <c r="AB27" s="1177"/>
      <c r="AC27" s="1177"/>
      <c r="AD27" s="1177"/>
      <c r="AE27" s="1177"/>
      <c r="AF27" s="1177"/>
      <c r="AG27" s="1177"/>
      <c r="AH27" s="1177"/>
      <c r="AI27" s="1177"/>
      <c r="AJ27" s="1177"/>
      <c r="AK27" s="1177"/>
      <c r="AL27" s="1177"/>
      <c r="AM27" s="1177"/>
      <c r="AN27" s="1177"/>
      <c r="AO27" s="1177"/>
      <c r="AP27" s="1177"/>
      <c r="AQ27" s="1177"/>
      <c r="AR27" s="1177"/>
      <c r="AS27" s="1177"/>
      <c r="AT27" s="1177"/>
      <c r="AU27" s="1177"/>
      <c r="AV27" s="1177"/>
      <c r="AW27" s="1177"/>
      <c r="AX27" s="1177"/>
      <c r="AY27" s="1177"/>
      <c r="AZ27" s="1177"/>
      <c r="BA27" s="1177"/>
      <c r="BB27" s="1182"/>
      <c r="BC27" s="1182"/>
      <c r="BD27" s="1182"/>
      <c r="BE27" s="1182"/>
      <c r="BF27" s="1182"/>
      <c r="BG27" s="1182"/>
      <c r="BH27" s="1182"/>
      <c r="BI27" s="1182"/>
      <c r="BJ27" s="1182"/>
      <c r="BK27" s="1182"/>
      <c r="BL27" s="1182"/>
      <c r="BM27" s="1182"/>
    </row>
    <row r="28" spans="1:56" ht="21.75" customHeight="1">
      <c r="A28" s="5"/>
      <c r="Q28" s="1177" t="s">
        <v>150</v>
      </c>
      <c r="R28" s="1177"/>
      <c r="S28" s="1177"/>
      <c r="T28" s="1177"/>
      <c r="U28" s="1177"/>
      <c r="V28" s="1177"/>
      <c r="W28" s="1177"/>
      <c r="X28" s="1177"/>
      <c r="Y28" s="1177"/>
      <c r="Z28" s="1177"/>
      <c r="AA28" s="1177"/>
      <c r="AB28" s="1177"/>
      <c r="AC28" s="1177"/>
      <c r="AD28" s="1177"/>
      <c r="AE28" s="1177"/>
      <c r="AF28" s="1177"/>
      <c r="AG28" s="1177"/>
      <c r="AH28" s="1177"/>
      <c r="AI28" s="1177"/>
      <c r="AJ28" s="1177"/>
      <c r="AK28" s="1177"/>
      <c r="AL28" s="1177"/>
      <c r="AM28" s="1177"/>
      <c r="AN28" s="1177"/>
      <c r="AO28" s="1177"/>
      <c r="AP28" s="1177"/>
      <c r="AQ28" s="1177"/>
      <c r="AR28" s="1177"/>
      <c r="AS28" s="1177"/>
      <c r="AT28" s="1177"/>
      <c r="AU28" s="1177"/>
      <c r="AV28" s="1177"/>
      <c r="AW28" s="1177"/>
      <c r="AX28" s="1177"/>
      <c r="AY28" s="1177"/>
      <c r="AZ28" s="1177"/>
      <c r="BA28" s="1177"/>
      <c r="BD28" s="240"/>
    </row>
    <row r="29" spans="1:56" ht="21.75" customHeight="1">
      <c r="A29" s="5"/>
      <c r="Q29" s="1177" t="s">
        <v>94</v>
      </c>
      <c r="R29" s="1177"/>
      <c r="S29" s="1177"/>
      <c r="T29" s="1177"/>
      <c r="U29" s="1177"/>
      <c r="V29" s="1177"/>
      <c r="W29" s="1177"/>
      <c r="X29" s="1177"/>
      <c r="Y29" s="1177"/>
      <c r="Z29" s="1177"/>
      <c r="AA29" s="1177"/>
      <c r="AB29" s="1177"/>
      <c r="AC29" s="1177"/>
      <c r="AD29" s="1177"/>
      <c r="AE29" s="1177"/>
      <c r="AF29" s="1177"/>
      <c r="AG29" s="1177"/>
      <c r="AH29" s="1177"/>
      <c r="AI29" s="1177"/>
      <c r="AJ29" s="1177"/>
      <c r="AK29" s="1177"/>
      <c r="AL29" s="1177"/>
      <c r="AM29" s="1177"/>
      <c r="AN29" s="1177"/>
      <c r="AO29" s="1177"/>
      <c r="AP29" s="1177"/>
      <c r="AQ29" s="1177"/>
      <c r="AR29" s="1177"/>
      <c r="AS29" s="1177"/>
      <c r="AT29" s="1177"/>
      <c r="AU29" s="1177"/>
      <c r="AV29" s="1177"/>
      <c r="AW29" s="1177"/>
      <c r="AX29" s="1177"/>
      <c r="AY29" s="1177"/>
      <c r="AZ29" s="1177"/>
      <c r="BA29" s="1177"/>
      <c r="BD29" s="240"/>
    </row>
    <row r="30" spans="1:56" ht="21.75" customHeight="1">
      <c r="A30" s="5"/>
      <c r="Q30" s="1177" t="s">
        <v>74</v>
      </c>
      <c r="R30" s="1177"/>
      <c r="S30" s="1177"/>
      <c r="T30" s="1177"/>
      <c r="U30" s="1177"/>
      <c r="V30" s="1177"/>
      <c r="W30" s="1177"/>
      <c r="X30" s="1177"/>
      <c r="Y30" s="1177"/>
      <c r="Z30" s="1177"/>
      <c r="AA30" s="1177"/>
      <c r="AB30" s="1177"/>
      <c r="AC30" s="1177"/>
      <c r="AD30" s="1177"/>
      <c r="AE30" s="1177"/>
      <c r="AF30" s="1177"/>
      <c r="AG30" s="1177"/>
      <c r="AH30" s="1177"/>
      <c r="AI30" s="1177"/>
      <c r="AJ30" s="1177"/>
      <c r="AK30" s="1177"/>
      <c r="AL30" s="1177"/>
      <c r="AM30" s="1177"/>
      <c r="AN30" s="1177"/>
      <c r="AO30" s="1177"/>
      <c r="AP30" s="1177"/>
      <c r="AQ30" s="1177"/>
      <c r="AR30" s="1177"/>
      <c r="AS30" s="1177"/>
      <c r="AT30" s="1177"/>
      <c r="AU30" s="1177"/>
      <c r="AV30" s="1177"/>
      <c r="AW30" s="1177"/>
      <c r="AX30" s="1177"/>
      <c r="AY30" s="1177"/>
      <c r="AZ30" s="1177"/>
      <c r="BA30" s="1177"/>
      <c r="BD30" s="240"/>
    </row>
    <row r="31" spans="1:56" ht="21.75" customHeight="1">
      <c r="A31" s="5"/>
      <c r="Q31" s="1180" t="s">
        <v>200</v>
      </c>
      <c r="R31" s="1180"/>
      <c r="S31" s="1180"/>
      <c r="T31" s="1180"/>
      <c r="U31" s="1180"/>
      <c r="V31" s="1180"/>
      <c r="W31" s="1180"/>
      <c r="X31" s="1180"/>
      <c r="Y31" s="1180"/>
      <c r="Z31" s="1180"/>
      <c r="AA31" s="1180"/>
      <c r="AB31" s="1180"/>
      <c r="AC31" s="1180"/>
      <c r="AD31" s="1180"/>
      <c r="AE31" s="1180"/>
      <c r="AF31" s="1180"/>
      <c r="AG31" s="1180"/>
      <c r="AH31" s="1180"/>
      <c r="AI31" s="1180"/>
      <c r="AJ31" s="1180"/>
      <c r="AK31" s="1180"/>
      <c r="AL31" s="1180"/>
      <c r="AM31" s="1180"/>
      <c r="AN31" s="1180"/>
      <c r="AO31" s="1180"/>
      <c r="AP31" s="1180"/>
      <c r="AQ31" s="1180"/>
      <c r="AR31" s="1180"/>
      <c r="AS31" s="1180"/>
      <c r="AT31" s="1180"/>
      <c r="AU31" s="1180"/>
      <c r="AV31" s="1180"/>
      <c r="AW31" s="1180"/>
      <c r="AX31" s="1180"/>
      <c r="AY31" s="1180"/>
      <c r="AZ31" s="1180"/>
      <c r="BA31" s="1180"/>
      <c r="BD31" s="240"/>
    </row>
    <row r="32" spans="1:56" ht="54.75" customHeight="1">
      <c r="A32" s="5"/>
      <c r="Q32" s="1181" t="s">
        <v>201</v>
      </c>
      <c r="R32" s="1177"/>
      <c r="S32" s="1177"/>
      <c r="T32" s="1177"/>
      <c r="U32" s="1177"/>
      <c r="V32" s="1177"/>
      <c r="W32" s="1177"/>
      <c r="X32" s="1177"/>
      <c r="Y32" s="1177"/>
      <c r="Z32" s="1177"/>
      <c r="AA32" s="1177"/>
      <c r="AB32" s="1177"/>
      <c r="AC32" s="1177"/>
      <c r="AD32" s="1177"/>
      <c r="AE32" s="1177"/>
      <c r="AF32" s="1177"/>
      <c r="AG32" s="1177"/>
      <c r="AH32" s="1177"/>
      <c r="AI32" s="1177"/>
      <c r="AJ32" s="1177"/>
      <c r="AK32" s="1177"/>
      <c r="AL32" s="1177"/>
      <c r="AM32" s="1177"/>
      <c r="AN32" s="1177"/>
      <c r="AO32" s="1177"/>
      <c r="AP32" s="1177"/>
      <c r="AQ32" s="1177"/>
      <c r="AR32" s="1177"/>
      <c r="AS32" s="1177"/>
      <c r="AT32" s="1177"/>
      <c r="AU32" s="1177"/>
      <c r="AV32" s="1177"/>
      <c r="AW32" s="1177"/>
      <c r="AX32" s="1177"/>
      <c r="AY32" s="1177"/>
      <c r="AZ32" s="1177"/>
      <c r="BA32" s="1177"/>
      <c r="BD32" s="240"/>
    </row>
    <row r="33" spans="1:56" ht="21.75" customHeight="1">
      <c r="A33" s="5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D33" s="240"/>
    </row>
    <row r="34" spans="1:56" ht="21.75" customHeight="1">
      <c r="A34" s="5"/>
      <c r="Q34" s="1177" t="s">
        <v>75</v>
      </c>
      <c r="R34" s="1177"/>
      <c r="S34" s="1177"/>
      <c r="T34" s="1177"/>
      <c r="U34" s="1177"/>
      <c r="V34" s="1177"/>
      <c r="W34" s="1177"/>
      <c r="X34" s="1177"/>
      <c r="Y34" s="1177"/>
      <c r="Z34" s="1177"/>
      <c r="AA34" s="1177"/>
      <c r="AB34" s="1177"/>
      <c r="AC34" s="1177"/>
      <c r="AD34" s="1177"/>
      <c r="AE34" s="1177"/>
      <c r="AF34" s="1177"/>
      <c r="AG34" s="1177"/>
      <c r="AH34" s="1177"/>
      <c r="AI34" s="1177"/>
      <c r="AJ34" s="1177"/>
      <c r="AK34" s="1177"/>
      <c r="AL34" s="1177"/>
      <c r="AM34" s="1177"/>
      <c r="AN34" s="1177"/>
      <c r="AO34" s="1177"/>
      <c r="AP34" s="1177"/>
      <c r="AQ34" s="1177"/>
      <c r="AR34" s="1177"/>
      <c r="AS34" s="1177"/>
      <c r="AT34" s="1177"/>
      <c r="AU34" s="1177"/>
      <c r="AV34" s="1177"/>
      <c r="AW34" s="1177"/>
      <c r="AX34" s="1177"/>
      <c r="AY34" s="1177"/>
      <c r="AZ34" s="1177"/>
      <c r="BA34" s="1177"/>
      <c r="BD34" s="240"/>
    </row>
    <row r="35" spans="54:63" ht="21.75" customHeight="1">
      <c r="BB35" s="1178"/>
      <c r="BC35" s="1178"/>
      <c r="BD35" s="1178"/>
      <c r="BE35" s="1178"/>
      <c r="BF35" s="1178"/>
      <c r="BG35" s="1178"/>
      <c r="BH35" s="1178"/>
      <c r="BI35" s="1178"/>
      <c r="BJ35" s="1178"/>
      <c r="BK35" s="1178"/>
    </row>
    <row r="36" spans="1:7" ht="21.75" customHeight="1">
      <c r="A36" s="2"/>
      <c r="B36" s="2"/>
      <c r="C36" s="2"/>
      <c r="D36" s="2"/>
      <c r="E36" s="2"/>
      <c r="F36" s="2"/>
      <c r="G36" s="2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7" ht="21.75" customHeight="1">
      <c r="A40" s="2"/>
      <c r="B40" s="2"/>
      <c r="C40" s="2"/>
      <c r="D40" s="2"/>
      <c r="E40" s="2"/>
      <c r="F40" s="2"/>
      <c r="G40" s="2"/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7" ht="21.75" customHeight="1">
      <c r="A48" s="2"/>
      <c r="B48" s="2"/>
      <c r="C48" s="2"/>
      <c r="D48" s="2"/>
      <c r="E48" s="2"/>
      <c r="F48" s="2"/>
      <c r="G48" s="2"/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7" ht="21.75" customHeight="1">
      <c r="A50" s="2"/>
      <c r="B50" s="2"/>
      <c r="C50" s="2"/>
      <c r="D50" s="2"/>
      <c r="E50" s="2"/>
      <c r="F50" s="2"/>
      <c r="G50" s="2"/>
    </row>
    <row r="51" spans="1:7" ht="21.75" customHeight="1">
      <c r="A51" s="2"/>
      <c r="B51" s="2"/>
      <c r="C51" s="2"/>
      <c r="D51" s="2"/>
      <c r="E51" s="2"/>
      <c r="F51" s="2"/>
      <c r="G51" s="2"/>
    </row>
    <row r="52" spans="1:7" ht="21.75" customHeight="1">
      <c r="A52" s="2"/>
      <c r="B52" s="2"/>
      <c r="C52" s="2"/>
      <c r="D52" s="2"/>
      <c r="E52" s="2"/>
      <c r="F52" s="2"/>
      <c r="G52" s="2"/>
    </row>
    <row r="53" spans="1:71" ht="21.75" customHeight="1">
      <c r="A53" s="2"/>
      <c r="B53" s="2"/>
      <c r="C53" s="2"/>
      <c r="D53" s="2"/>
      <c r="E53" s="2"/>
      <c r="F53" s="2"/>
      <c r="G53" s="2"/>
      <c r="AS53" s="1179" t="s">
        <v>262</v>
      </c>
      <c r="AT53" s="1179"/>
      <c r="AU53" s="1179"/>
      <c r="AV53" s="1179"/>
      <c r="AW53" s="1179"/>
      <c r="AX53" s="1179"/>
      <c r="AY53" s="1179"/>
      <c r="AZ53" s="1179"/>
      <c r="BA53" s="1179"/>
      <c r="BB53" s="1179"/>
      <c r="BC53" s="1179"/>
      <c r="BD53" s="1179"/>
      <c r="BE53" s="1179"/>
      <c r="BF53" s="1179"/>
      <c r="BG53" s="1179"/>
      <c r="BH53" s="1179"/>
      <c r="BI53" s="1179"/>
      <c r="BJ53" s="1179"/>
      <c r="BK53" s="1179"/>
      <c r="BL53" s="1179"/>
      <c r="BM53" s="1179"/>
      <c r="BN53" s="1179"/>
      <c r="BO53" s="1179"/>
      <c r="BP53" s="1179"/>
      <c r="BQ53" s="1179"/>
      <c r="BR53" s="1179"/>
      <c r="BS53" s="1179"/>
    </row>
    <row r="54" spans="1:71" ht="21.75" customHeight="1">
      <c r="A54" s="2"/>
      <c r="B54" s="2"/>
      <c r="C54" s="2"/>
      <c r="D54" s="2"/>
      <c r="E54" s="2"/>
      <c r="F54" s="2"/>
      <c r="G54" s="2"/>
      <c r="AS54" s="1179" t="s">
        <v>76</v>
      </c>
      <c r="AT54" s="1179"/>
      <c r="AU54" s="1179"/>
      <c r="AV54" s="1179"/>
      <c r="AW54" s="1179"/>
      <c r="AX54" s="1179"/>
      <c r="AY54" s="1179"/>
      <c r="AZ54" s="1179"/>
      <c r="BA54" s="1179"/>
      <c r="BB54" s="1179"/>
      <c r="BC54" s="1179"/>
      <c r="BD54" s="1179"/>
      <c r="BE54" s="1179"/>
      <c r="BF54" s="1179"/>
      <c r="BG54" s="1179"/>
      <c r="BH54" s="1179"/>
      <c r="BI54" s="1179"/>
      <c r="BJ54" s="1179"/>
      <c r="BK54" s="1179"/>
      <c r="BL54" s="1179"/>
      <c r="BM54" s="1179"/>
      <c r="BN54" s="1179"/>
      <c r="BO54" s="1179"/>
      <c r="BP54" s="1179"/>
      <c r="BQ54" s="1179"/>
      <c r="BR54" s="1179"/>
      <c r="BS54" s="1179"/>
    </row>
    <row r="55" spans="1:71" ht="21.75" customHeight="1">
      <c r="A55" s="2"/>
      <c r="B55" s="2"/>
      <c r="C55" s="2"/>
      <c r="D55" s="2"/>
      <c r="E55" s="2"/>
      <c r="F55" s="2"/>
      <c r="G55" s="2"/>
      <c r="AS55" s="1179" t="s">
        <v>96</v>
      </c>
      <c r="AT55" s="1179"/>
      <c r="AU55" s="1179"/>
      <c r="AV55" s="1179"/>
      <c r="AW55" s="1179"/>
      <c r="AX55" s="1179"/>
      <c r="AY55" s="1179"/>
      <c r="AZ55" s="1179"/>
      <c r="BA55" s="1179"/>
      <c r="BB55" s="1179"/>
      <c r="BC55" s="1179"/>
      <c r="BD55" s="1179"/>
      <c r="BE55" s="1179"/>
      <c r="BF55" s="1179"/>
      <c r="BG55" s="1179"/>
      <c r="BH55" s="1179"/>
      <c r="BI55" s="1179"/>
      <c r="BJ55" s="1179"/>
      <c r="BK55" s="1179"/>
      <c r="BL55" s="1179"/>
      <c r="BM55" s="1179"/>
      <c r="BN55" s="1179"/>
      <c r="BO55" s="1179"/>
      <c r="BP55" s="1179"/>
      <c r="BQ55" s="1179"/>
      <c r="BR55" s="1179"/>
      <c r="BS55" s="1179"/>
    </row>
    <row r="56" spans="1:72" ht="21.75" customHeight="1">
      <c r="A56" s="2"/>
      <c r="B56" s="2"/>
      <c r="C56" s="2"/>
      <c r="D56" s="2"/>
      <c r="E56" s="2"/>
      <c r="F56" s="2"/>
      <c r="G56" s="2"/>
      <c r="AS56" s="1176" t="s">
        <v>123</v>
      </c>
      <c r="AT56" s="1176"/>
      <c r="AU56" s="1176"/>
      <c r="AV56" s="1176"/>
      <c r="AW56" s="1176"/>
      <c r="AX56" s="1176"/>
      <c r="AY56" s="1176"/>
      <c r="AZ56" s="1176"/>
      <c r="BA56" s="1176"/>
      <c r="BB56" s="1176"/>
      <c r="BC56" s="1176"/>
      <c r="BD56" s="1176"/>
      <c r="BE56" s="1176"/>
      <c r="BF56" s="1176"/>
      <c r="BG56" s="1176"/>
      <c r="BH56" s="1176"/>
      <c r="BI56" s="1176"/>
      <c r="BJ56" s="1176"/>
      <c r="BK56" s="1176"/>
      <c r="BL56" s="1176"/>
      <c r="BM56" s="1176"/>
      <c r="BN56" s="1176"/>
      <c r="BO56" s="1176"/>
      <c r="BP56" s="1176"/>
      <c r="BQ56" s="1176"/>
      <c r="BR56" s="1176"/>
      <c r="BS56" s="1176"/>
      <c r="BT56" s="1176"/>
    </row>
    <row r="57" spans="1:71" ht="21.75" customHeight="1">
      <c r="A57" s="2"/>
      <c r="B57" s="2"/>
      <c r="C57" s="2"/>
      <c r="D57" s="2"/>
      <c r="E57" s="2"/>
      <c r="F57" s="2"/>
      <c r="G57" s="2"/>
      <c r="AS57" s="1176" t="s">
        <v>77</v>
      </c>
      <c r="AT57" s="1176"/>
      <c r="AU57" s="1176"/>
      <c r="AV57" s="1176"/>
      <c r="AW57" s="1176"/>
      <c r="AX57" s="1176"/>
      <c r="AY57" s="1176"/>
      <c r="AZ57" s="1176"/>
      <c r="BA57" s="1176"/>
      <c r="BB57" s="1176"/>
      <c r="BC57" s="1176"/>
      <c r="BD57" s="1176"/>
      <c r="BE57" s="1176"/>
      <c r="BF57" s="1176"/>
      <c r="BG57" s="1176"/>
      <c r="BH57" s="1176"/>
      <c r="BI57" s="1176"/>
      <c r="BJ57" s="1176"/>
      <c r="BK57" s="1176"/>
      <c r="BL57" s="1176"/>
      <c r="BM57" s="1176"/>
      <c r="BN57" s="1176"/>
      <c r="BO57" s="1176"/>
      <c r="BP57" s="1176"/>
      <c r="BQ57" s="1176"/>
      <c r="BR57" s="1176"/>
      <c r="BS57" s="1176"/>
    </row>
    <row r="58" spans="1:71" ht="21.75" customHeight="1">
      <c r="A58" s="2"/>
      <c r="B58" s="2"/>
      <c r="C58" s="2"/>
      <c r="D58" s="2"/>
      <c r="E58" s="2"/>
      <c r="F58" s="2"/>
      <c r="G58" s="2"/>
      <c r="AS58" s="1176" t="s">
        <v>124</v>
      </c>
      <c r="AT58" s="1176"/>
      <c r="AU58" s="1176"/>
      <c r="AV58" s="1176"/>
      <c r="AW58" s="1176"/>
      <c r="AX58" s="1176"/>
      <c r="AY58" s="1176"/>
      <c r="AZ58" s="1176"/>
      <c r="BA58" s="1176"/>
      <c r="BB58" s="1176"/>
      <c r="BC58" s="1176"/>
      <c r="BD58" s="1176"/>
      <c r="BE58" s="1176"/>
      <c r="BF58" s="1176"/>
      <c r="BG58" s="1176"/>
      <c r="BH58" s="1176"/>
      <c r="BI58" s="1176"/>
      <c r="BJ58" s="1176"/>
      <c r="BK58" s="1176"/>
      <c r="BL58" s="1176"/>
      <c r="BM58" s="1176"/>
      <c r="BN58" s="1176"/>
      <c r="BO58" s="1176"/>
      <c r="BP58" s="1176"/>
      <c r="BQ58" s="1176"/>
      <c r="BR58" s="1176"/>
      <c r="BS58" s="1176"/>
    </row>
    <row r="59" spans="1:7" ht="21.75" customHeight="1">
      <c r="A59" s="2"/>
      <c r="B59" s="2"/>
      <c r="C59" s="2"/>
      <c r="D59" s="2"/>
      <c r="E59" s="2"/>
      <c r="F59" s="2"/>
      <c r="G59" s="2"/>
    </row>
    <row r="60" spans="1:7" ht="21.75" customHeight="1">
      <c r="A60" s="2"/>
      <c r="B60" s="2"/>
      <c r="C60" s="2"/>
      <c r="D60" s="2"/>
      <c r="E60" s="2"/>
      <c r="F60" s="2"/>
      <c r="G60" s="2"/>
    </row>
    <row r="61" spans="1:7" ht="21.75" customHeight="1">
      <c r="A61" s="2"/>
      <c r="B61" s="2"/>
      <c r="C61" s="2"/>
      <c r="D61" s="2"/>
      <c r="E61" s="2"/>
      <c r="F61" s="2"/>
      <c r="G61" s="2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ht="21.75" customHeight="1"/>
    <row r="74" ht="11.25" customHeight="1"/>
    <row r="75" ht="12.75" customHeight="1"/>
  </sheetData>
  <sheetProtection/>
  <mergeCells count="26">
    <mergeCell ref="BB21:BK21"/>
    <mergeCell ref="Q23:BA23"/>
    <mergeCell ref="AP4:BU4"/>
    <mergeCell ref="AK5:BU5"/>
    <mergeCell ref="AP6:BU6"/>
    <mergeCell ref="AP7:BU7"/>
    <mergeCell ref="AP8:BU8"/>
    <mergeCell ref="AP9:BU9"/>
    <mergeCell ref="E3:R4"/>
    <mergeCell ref="D9:T9"/>
    <mergeCell ref="Q31:BA31"/>
    <mergeCell ref="Q32:BA32"/>
    <mergeCell ref="Q29:BA29"/>
    <mergeCell ref="Q30:BA30"/>
    <mergeCell ref="Q24:BA24"/>
    <mergeCell ref="Q26:BA26"/>
    <mergeCell ref="Q28:BA28"/>
    <mergeCell ref="Q27:BM27"/>
    <mergeCell ref="AS58:BS58"/>
    <mergeCell ref="Q34:BA34"/>
    <mergeCell ref="BB35:BK35"/>
    <mergeCell ref="AS53:BS53"/>
    <mergeCell ref="AS54:BS54"/>
    <mergeCell ref="AS55:BS55"/>
    <mergeCell ref="AS56:BT56"/>
    <mergeCell ref="AS57:BS57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5:K40"/>
  <sheetViews>
    <sheetView view="pageBreakPreview" zoomScale="50" zoomScaleSheetLayoutView="50" zoomScalePageLayoutView="0" workbookViewId="0" topLeftCell="A1">
      <selection activeCell="F40" sqref="F40"/>
    </sheetView>
  </sheetViews>
  <sheetFormatPr defaultColWidth="9.00390625" defaultRowHeight="12.75"/>
  <cols>
    <col min="1" max="2" width="15.75390625" style="232" customWidth="1"/>
    <col min="3" max="3" width="37.625" style="232" customWidth="1"/>
    <col min="4" max="4" width="20.625" style="232" customWidth="1"/>
    <col min="5" max="6" width="30.875" style="232" customWidth="1"/>
    <col min="7" max="7" width="31.375" style="232" customWidth="1"/>
    <col min="8" max="8" width="30.25390625" style="232" customWidth="1"/>
    <col min="9" max="9" width="30.875" style="232" customWidth="1"/>
    <col min="10" max="10" width="32.25390625" style="232" customWidth="1"/>
    <col min="11" max="12" width="15.75390625" style="232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1189" t="s">
        <v>59</v>
      </c>
      <c r="C5" s="1189"/>
      <c r="D5" s="1189"/>
      <c r="E5" s="1189"/>
      <c r="F5" s="1189"/>
      <c r="G5" s="1189"/>
      <c r="H5" s="1189"/>
      <c r="I5" s="1189"/>
      <c r="J5" s="1189"/>
      <c r="K5" s="1189"/>
    </row>
    <row r="6" ht="21.75" customHeight="1"/>
    <row r="7" spans="2:10" ht="21.75" customHeight="1">
      <c r="B7" s="233" t="s">
        <v>60</v>
      </c>
      <c r="C7" s="1190" t="s">
        <v>61</v>
      </c>
      <c r="D7" s="1190" t="s">
        <v>33</v>
      </c>
      <c r="E7" s="1191" t="s">
        <v>62</v>
      </c>
      <c r="F7" s="1191"/>
      <c r="G7" s="1190" t="s">
        <v>63</v>
      </c>
      <c r="H7" s="1190" t="s">
        <v>64</v>
      </c>
      <c r="I7" s="1191" t="s">
        <v>65</v>
      </c>
      <c r="J7" s="1192" t="s">
        <v>66</v>
      </c>
    </row>
    <row r="8" spans="2:10" ht="77.25" customHeight="1">
      <c r="B8" s="234"/>
      <c r="C8" s="1190"/>
      <c r="D8" s="1190"/>
      <c r="E8" s="235" t="s">
        <v>2</v>
      </c>
      <c r="F8" s="236" t="s">
        <v>58</v>
      </c>
      <c r="G8" s="1190"/>
      <c r="H8" s="1190"/>
      <c r="I8" s="1191"/>
      <c r="J8" s="1192"/>
    </row>
    <row r="9" spans="2:10" ht="21.75" customHeight="1">
      <c r="B9" s="237">
        <v>1</v>
      </c>
      <c r="C9" s="236">
        <v>2</v>
      </c>
      <c r="D9" s="236">
        <v>3</v>
      </c>
      <c r="E9" s="236">
        <v>4</v>
      </c>
      <c r="F9" s="236">
        <v>5</v>
      </c>
      <c r="G9" s="236">
        <v>6</v>
      </c>
      <c r="H9" s="236">
        <v>7</v>
      </c>
      <c r="I9" s="236">
        <v>8</v>
      </c>
      <c r="J9" s="238">
        <v>9</v>
      </c>
    </row>
    <row r="10" spans="2:10" ht="21.75" customHeight="1">
      <c r="B10" s="438" t="s">
        <v>67</v>
      </c>
      <c r="C10" s="236">
        <v>39</v>
      </c>
      <c r="D10" s="236">
        <v>0</v>
      </c>
      <c r="E10" s="236">
        <v>0</v>
      </c>
      <c r="F10" s="236">
        <v>0</v>
      </c>
      <c r="G10" s="236">
        <v>2</v>
      </c>
      <c r="H10" s="236">
        <v>0</v>
      </c>
      <c r="I10" s="236">
        <v>11</v>
      </c>
      <c r="J10" s="238">
        <f>C10+D10+E10+F10+G10+H10+I10</f>
        <v>52</v>
      </c>
    </row>
    <row r="11" spans="2:10" ht="34.5" customHeight="1">
      <c r="B11" s="234" t="s">
        <v>68</v>
      </c>
      <c r="C11" s="236">
        <v>35</v>
      </c>
      <c r="D11" s="236">
        <v>5</v>
      </c>
      <c r="E11" s="236">
        <v>0</v>
      </c>
      <c r="F11" s="236">
        <v>0</v>
      </c>
      <c r="G11" s="236">
        <v>1</v>
      </c>
      <c r="H11" s="236">
        <v>0</v>
      </c>
      <c r="I11" s="236">
        <v>11</v>
      </c>
      <c r="J11" s="238">
        <f>C11+D11+E11+F11+G11+H11+I11</f>
        <v>52</v>
      </c>
    </row>
    <row r="12" spans="2:10" ht="34.5" customHeight="1">
      <c r="B12" s="234" t="s">
        <v>69</v>
      </c>
      <c r="C12" s="236">
        <v>29</v>
      </c>
      <c r="D12" s="236">
        <v>8</v>
      </c>
      <c r="E12" s="236">
        <v>3</v>
      </c>
      <c r="F12" s="236">
        <v>0</v>
      </c>
      <c r="G12" s="236">
        <v>2</v>
      </c>
      <c r="H12" s="236">
        <v>0</v>
      </c>
      <c r="I12" s="236">
        <v>10</v>
      </c>
      <c r="J12" s="238">
        <f>C12+D12+E12+F12+G12+H12+I12</f>
        <v>52</v>
      </c>
    </row>
    <row r="13" spans="2:10" ht="34.5" customHeight="1">
      <c r="B13" s="248" t="s">
        <v>125</v>
      </c>
      <c r="C13" s="239">
        <v>19</v>
      </c>
      <c r="D13" s="239">
        <v>2</v>
      </c>
      <c r="E13" s="239">
        <v>8</v>
      </c>
      <c r="F13" s="239">
        <v>4</v>
      </c>
      <c r="G13" s="239">
        <v>2</v>
      </c>
      <c r="H13" s="239">
        <v>6</v>
      </c>
      <c r="I13" s="239">
        <v>2</v>
      </c>
      <c r="J13" s="249">
        <f>C13+D13+E13+F13+G13+H13+I13</f>
        <v>43</v>
      </c>
    </row>
    <row r="14" spans="2:10" ht="34.5" customHeight="1">
      <c r="B14" s="250" t="s">
        <v>70</v>
      </c>
      <c r="C14" s="251">
        <f>C10+C11+C12+C13</f>
        <v>122</v>
      </c>
      <c r="D14" s="251">
        <f aca="true" t="shared" si="0" ref="D14:J14">D10+D11+D12+D13</f>
        <v>15</v>
      </c>
      <c r="E14" s="251">
        <f t="shared" si="0"/>
        <v>11</v>
      </c>
      <c r="F14" s="251">
        <f t="shared" si="0"/>
        <v>4</v>
      </c>
      <c r="G14" s="251">
        <f t="shared" si="0"/>
        <v>7</v>
      </c>
      <c r="H14" s="251">
        <f t="shared" si="0"/>
        <v>6</v>
      </c>
      <c r="I14" s="251">
        <f t="shared" si="0"/>
        <v>34</v>
      </c>
      <c r="J14" s="252">
        <f t="shared" si="0"/>
        <v>199</v>
      </c>
    </row>
    <row r="15" ht="21.75" customHeight="1"/>
    <row r="16" ht="21.75" customHeight="1"/>
    <row r="17" ht="21.75" customHeight="1"/>
    <row r="18" spans="3:7" ht="21.75" customHeight="1">
      <c r="C18" s="966" t="s">
        <v>220</v>
      </c>
      <c r="G18" s="966"/>
    </row>
    <row r="19" ht="21.75" customHeight="1">
      <c r="C19" s="966">
        <v>5940</v>
      </c>
    </row>
    <row r="20" spans="3:9" ht="21.75" customHeight="1">
      <c r="C20" s="232" t="s">
        <v>221</v>
      </c>
      <c r="G20" s="1187" t="s">
        <v>235</v>
      </c>
      <c r="H20" s="1182"/>
      <c r="I20" s="1182"/>
    </row>
    <row r="21" spans="3:7" ht="21.75" customHeight="1">
      <c r="C21" s="247" t="s">
        <v>273</v>
      </c>
      <c r="E21" s="232">
        <v>4392</v>
      </c>
      <c r="G21" s="232">
        <v>4392</v>
      </c>
    </row>
    <row r="22" spans="3:9" ht="21.75" customHeight="1">
      <c r="C22" s="232" t="s">
        <v>222</v>
      </c>
      <c r="E22" s="232">
        <v>540</v>
      </c>
      <c r="G22" s="232">
        <v>540</v>
      </c>
      <c r="I22" s="232">
        <v>5328</v>
      </c>
    </row>
    <row r="23" spans="3:9" ht="21.75" customHeight="1">
      <c r="C23" s="247" t="s">
        <v>274</v>
      </c>
      <c r="E23" s="232">
        <v>396</v>
      </c>
      <c r="G23" s="232">
        <v>396</v>
      </c>
      <c r="I23" s="232">
        <v>612</v>
      </c>
    </row>
    <row r="24" spans="3:9" ht="21.75" customHeight="1">
      <c r="C24" s="232" t="s">
        <v>223</v>
      </c>
      <c r="E24" s="232">
        <v>144</v>
      </c>
      <c r="G24" s="966">
        <f>SUM(G21:G23)</f>
        <v>5328</v>
      </c>
      <c r="I24" s="966">
        <f>SUM(I22:I23)</f>
        <v>5940</v>
      </c>
    </row>
    <row r="25" spans="3:5" ht="21.75" customHeight="1">
      <c r="C25" s="247" t="s">
        <v>275</v>
      </c>
      <c r="E25" s="232">
        <v>216</v>
      </c>
    </row>
    <row r="26" spans="3:7" ht="21.75" customHeight="1">
      <c r="C26" s="232" t="s">
        <v>225</v>
      </c>
      <c r="E26" s="232">
        <v>252</v>
      </c>
      <c r="G26" s="232">
        <v>144</v>
      </c>
    </row>
    <row r="27" spans="3:7" ht="21.75" customHeight="1">
      <c r="C27" s="247" t="s">
        <v>276</v>
      </c>
      <c r="E27" s="966">
        <f>SUM(E21:E26)</f>
        <v>5940</v>
      </c>
      <c r="G27" s="232">
        <v>216</v>
      </c>
    </row>
    <row r="28" spans="3:7" ht="21.75" customHeight="1">
      <c r="C28" s="232" t="s">
        <v>224</v>
      </c>
      <c r="G28" s="232">
        <v>252</v>
      </c>
    </row>
    <row r="29" spans="3:7" ht="21.75" customHeight="1">
      <c r="C29" s="247" t="s">
        <v>277</v>
      </c>
      <c r="G29" s="966">
        <f>SUM(G26:G28)</f>
        <v>612</v>
      </c>
    </row>
    <row r="30" ht="21.75" customHeight="1">
      <c r="C30" s="232" t="s">
        <v>226</v>
      </c>
    </row>
    <row r="31" ht="21.75" customHeight="1">
      <c r="C31" s="247" t="s">
        <v>278</v>
      </c>
    </row>
    <row r="32" ht="21.75" customHeight="1"/>
    <row r="33" ht="21.75" customHeight="1"/>
    <row r="34" ht="21.75" customHeight="1"/>
    <row r="35" spans="3:7" ht="21.75" customHeight="1">
      <c r="C35" s="232" t="s">
        <v>267</v>
      </c>
      <c r="D35" s="232">
        <v>2952</v>
      </c>
      <c r="E35" s="1187" t="s">
        <v>271</v>
      </c>
      <c r="F35" s="1182"/>
      <c r="G35" s="232">
        <v>4464</v>
      </c>
    </row>
    <row r="36" spans="3:7" ht="21.75" customHeight="1">
      <c r="C36" s="232" t="s">
        <v>268</v>
      </c>
      <c r="D36" s="232">
        <v>0</v>
      </c>
      <c r="E36" s="1187" t="s">
        <v>272</v>
      </c>
      <c r="F36" s="1182"/>
      <c r="G36" s="232">
        <v>1476</v>
      </c>
    </row>
    <row r="37" spans="3:7" ht="21.75" customHeight="1">
      <c r="C37" s="232" t="s">
        <v>224</v>
      </c>
      <c r="D37" s="232">
        <v>216</v>
      </c>
      <c r="G37" s="966">
        <f>SUM(G35:G36)</f>
        <v>5940</v>
      </c>
    </row>
    <row r="38" spans="3:4" ht="21.75" customHeight="1">
      <c r="C38" s="232" t="s">
        <v>269</v>
      </c>
      <c r="D38" s="232">
        <v>1296</v>
      </c>
    </row>
    <row r="39" spans="3:4" ht="21.75" customHeight="1">
      <c r="C39" s="1188" t="s">
        <v>270</v>
      </c>
      <c r="D39" s="966">
        <f>SUM(D35:D38)</f>
        <v>4464</v>
      </c>
    </row>
    <row r="40" ht="24.75" customHeight="1">
      <c r="C40" s="1182"/>
    </row>
    <row r="41" ht="21.75" customHeight="1"/>
    <row r="50" ht="11.25" customHeight="1"/>
    <row r="51" ht="12.75" customHeight="1"/>
  </sheetData>
  <sheetProtection/>
  <mergeCells count="12">
    <mergeCell ref="I7:I8"/>
    <mergeCell ref="J7:J8"/>
    <mergeCell ref="C39:C40"/>
    <mergeCell ref="E35:F35"/>
    <mergeCell ref="E36:F36"/>
    <mergeCell ref="G20:I20"/>
    <mergeCell ref="B5:K5"/>
    <mergeCell ref="C7:C8"/>
    <mergeCell ref="D7:D8"/>
    <mergeCell ref="E7:F7"/>
    <mergeCell ref="G7:G8"/>
    <mergeCell ref="H7:H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1">
      <selection activeCell="A1" sqref="A1:B57"/>
    </sheetView>
  </sheetViews>
  <sheetFormatPr defaultColWidth="9.00390625" defaultRowHeight="12.75"/>
  <sheetData>
    <row r="1" ht="12.75">
      <c r="A1" t="s">
        <v>299</v>
      </c>
    </row>
    <row r="2" ht="12.75">
      <c r="A2" t="s">
        <v>300</v>
      </c>
    </row>
    <row r="3" ht="12.75">
      <c r="A3" t="s">
        <v>301</v>
      </c>
    </row>
    <row r="4" ht="12.75">
      <c r="A4" t="s">
        <v>302</v>
      </c>
    </row>
    <row r="5" ht="12.75">
      <c r="A5" t="s">
        <v>303</v>
      </c>
    </row>
    <row r="6" ht="12.75">
      <c r="A6" t="s">
        <v>304</v>
      </c>
    </row>
    <row r="7" ht="12.75">
      <c r="A7" t="s">
        <v>305</v>
      </c>
    </row>
    <row r="8" ht="12.75">
      <c r="A8" t="s">
        <v>306</v>
      </c>
    </row>
    <row r="9" ht="12.75">
      <c r="A9" t="s">
        <v>307</v>
      </c>
    </row>
    <row r="10" ht="12.75">
      <c r="A10" t="s">
        <v>308</v>
      </c>
    </row>
    <row r="11" ht="12.75">
      <c r="A11" t="s">
        <v>309</v>
      </c>
    </row>
    <row r="12" ht="12.75">
      <c r="A12" t="s">
        <v>310</v>
      </c>
    </row>
    <row r="13" ht="12.75">
      <c r="A13" t="s">
        <v>311</v>
      </c>
    </row>
    <row r="14" ht="12.75">
      <c r="A14" t="s">
        <v>312</v>
      </c>
    </row>
    <row r="15" ht="12.75">
      <c r="A15" t="s">
        <v>313</v>
      </c>
    </row>
    <row r="16" ht="12.75">
      <c r="A16" t="s">
        <v>314</v>
      </c>
    </row>
    <row r="17" ht="12.75">
      <c r="A17" t="s">
        <v>315</v>
      </c>
    </row>
    <row r="18" ht="12.75">
      <c r="A18" t="s">
        <v>316</v>
      </c>
    </row>
    <row r="19" ht="12.75">
      <c r="A19" t="s">
        <v>317</v>
      </c>
    </row>
    <row r="20" ht="12.75">
      <c r="A20" t="s">
        <v>318</v>
      </c>
    </row>
    <row r="21" ht="12.75">
      <c r="A21" t="s">
        <v>319</v>
      </c>
    </row>
    <row r="22" ht="12.75">
      <c r="A22" t="s">
        <v>320</v>
      </c>
    </row>
    <row r="23" ht="12.75">
      <c r="A23" t="s">
        <v>321</v>
      </c>
    </row>
    <row r="24" ht="12.75">
      <c r="A24" t="s">
        <v>322</v>
      </c>
    </row>
    <row r="25" ht="12.75">
      <c r="A25" t="s">
        <v>323</v>
      </c>
    </row>
    <row r="26" ht="12.75">
      <c r="A26" t="s">
        <v>324</v>
      </c>
    </row>
    <row r="27" ht="12.75">
      <c r="A27" t="s">
        <v>325</v>
      </c>
    </row>
    <row r="28" ht="12.75">
      <c r="A28" t="s">
        <v>326</v>
      </c>
    </row>
    <row r="29" ht="12.75">
      <c r="A29" t="s">
        <v>327</v>
      </c>
    </row>
    <row r="30" ht="12.75">
      <c r="A30" t="s">
        <v>328</v>
      </c>
    </row>
    <row r="31" ht="12.75">
      <c r="A31" t="s">
        <v>329</v>
      </c>
    </row>
    <row r="32" ht="12.75">
      <c r="A32" t="s">
        <v>330</v>
      </c>
    </row>
    <row r="33" ht="12.75">
      <c r="A33" t="s">
        <v>331</v>
      </c>
    </row>
    <row r="34" ht="12.75">
      <c r="A34" t="s">
        <v>332</v>
      </c>
    </row>
    <row r="35" ht="12.75">
      <c r="A35" t="s">
        <v>333</v>
      </c>
    </row>
    <row r="36" spans="1:2" ht="12.75">
      <c r="A36" t="s">
        <v>334</v>
      </c>
      <c r="B36" t="s">
        <v>335</v>
      </c>
    </row>
    <row r="37" ht="12.75">
      <c r="A37" t="s">
        <v>336</v>
      </c>
    </row>
    <row r="38" spans="1:2" ht="12.75">
      <c r="A38" t="s">
        <v>334</v>
      </c>
      <c r="B38" t="s">
        <v>337</v>
      </c>
    </row>
    <row r="39" ht="12.75">
      <c r="A39" t="s">
        <v>338</v>
      </c>
    </row>
    <row r="40" ht="12.75">
      <c r="A40" t="s">
        <v>339</v>
      </c>
    </row>
    <row r="41" ht="12.75">
      <c r="A41" t="s">
        <v>340</v>
      </c>
    </row>
    <row r="42" ht="12.75">
      <c r="A42" t="s">
        <v>341</v>
      </c>
    </row>
    <row r="43" ht="12.75">
      <c r="A43" t="s">
        <v>342</v>
      </c>
    </row>
    <row r="44" ht="12.75">
      <c r="A44" t="s">
        <v>343</v>
      </c>
    </row>
    <row r="45" ht="12.75">
      <c r="A45" t="s">
        <v>344</v>
      </c>
    </row>
    <row r="46" ht="12.75">
      <c r="A46" t="s">
        <v>345</v>
      </c>
    </row>
    <row r="47" ht="12.75">
      <c r="A47" t="s">
        <v>346</v>
      </c>
    </row>
    <row r="48" ht="12.75">
      <c r="A48" t="s">
        <v>347</v>
      </c>
    </row>
    <row r="49" ht="12.75">
      <c r="A49" t="s">
        <v>348</v>
      </c>
    </row>
    <row r="50" ht="12.75">
      <c r="A50" t="s">
        <v>349</v>
      </c>
    </row>
    <row r="51" ht="12.75">
      <c r="A51" t="s">
        <v>350</v>
      </c>
    </row>
    <row r="52" ht="12.75">
      <c r="A52" t="s">
        <v>351</v>
      </c>
    </row>
    <row r="53" ht="12.75">
      <c r="A53" t="s">
        <v>352</v>
      </c>
    </row>
    <row r="54" ht="12.75">
      <c r="A54" t="s">
        <v>353</v>
      </c>
    </row>
    <row r="55" ht="12.75">
      <c r="A55" t="s">
        <v>354</v>
      </c>
    </row>
    <row r="56" ht="12.75">
      <c r="A56" t="s">
        <v>355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Image&amp;Matros ®</cp:lastModifiedBy>
  <cp:lastPrinted>2021-01-23T11:09:12Z</cp:lastPrinted>
  <dcterms:created xsi:type="dcterms:W3CDTF">2011-05-31T09:41:24Z</dcterms:created>
  <dcterms:modified xsi:type="dcterms:W3CDTF">2022-10-28T06:46:06Z</dcterms:modified>
  <cp:category/>
  <cp:version/>
  <cp:contentType/>
  <cp:contentStatus/>
</cp:coreProperties>
</file>